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vmlDrawing" PartName="/xl/drawings/vmlDrawing2.v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omments+xml" PartName="/xl/comments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Materiali" sheetId="2" r:id="rId3"/>
    <sheet name="Manodopera" sheetId="3" r:id="rId4"/>
    <sheet name="Servizi" sheetId="4" r:id="rId5"/>
  </sheets>
  <calcPr fullCalcOnLoad="1"/>
</workbook>
</file>

<file path=xl/comments2.xml><?xml version="1.0" encoding="utf-8"?>
<comments xmlns="http://schemas.openxmlformats.org/spreadsheetml/2006/main">
  <authors>
    <d:author xmlns:d="http://schemas.openxmlformats.org/spreadsheetml/2006/main">BudgetCreator</d:author>
  </authors>
  <commentList>
    <comment ref="F8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9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</commentList>
</comments>
</file>

<file path=xl/sharedStrings.xml><?xml version="1.0" encoding="utf-8"?>
<sst xmlns="http://schemas.openxmlformats.org/spreadsheetml/2006/main" count="175" uniqueCount="175">
  <si>
    <t>QUOTE SUMMARY</t>
  </si>
  <si>
    <t>Project:</t>
  </si>
  <si>
    <t>Progetto_Azienda_01_P02</t>
  </si>
  <si>
    <t>Company:</t>
  </si>
  <si>
    <t>Azienda_01</t>
  </si>
  <si>
    <t>Quote:</t>
  </si>
  <si>
    <t>Preventivo_Progetto_Azienda_01_P02</t>
  </si>
  <si>
    <t>Version:</t>
  </si>
  <si>
    <t>v12.5</t>
  </si>
  <si>
    <t>Created:</t>
  </si>
  <si>
    <t>2026-01-05 04:53:46</t>
  </si>
  <si>
    <t>Created By:</t>
  </si>
  <si>
    <t>System</t>
  </si>
  <si>
    <t>Sheet Name</t>
  </si>
  <si>
    <t>Total Cost</t>
  </si>
  <si>
    <t>Margin Amount</t>
  </si>
  <si>
    <t>Margin %</t>
  </si>
  <si>
    <t>Total Price</t>
  </si>
  <si>
    <t>Materiali</t>
  </si>
  <si>
    <t>Manodopera</t>
  </si>
  <si>
    <t>Servizi</t>
  </si>
  <si>
    <t>GRAND TOTAL</t>
  </si>
  <si>
    <t>Project: Progetto_Azienda_01_P02</t>
  </si>
  <si>
    <t>Version: v12.5</t>
  </si>
  <si>
    <t>Company: Azienda_01</t>
  </si>
  <si>
    <t>Date: 2026-01-05</t>
  </si>
  <si>
    <t>Group</t>
  </si>
  <si>
    <t>Description</t>
  </si>
  <si>
    <t>Quantity</t>
  </si>
  <si>
    <t>Multiplier</t>
  </si>
  <si>
    <t>Unit</t>
  </si>
  <si>
    <t>Sale €/U</t>
  </si>
  <si>
    <t>Total</t>
  </si>
  <si>
    <t/>
  </si>
  <si>
    <t>Unit Cost</t>
  </si>
  <si>
    <t>Use%</t>
  </si>
  <si>
    <t>Effective Cost</t>
  </si>
  <si>
    <t>Markup%</t>
  </si>
  <si>
    <t>Unit Margin</t>
  </si>
  <si>
    <t>Total Margin</t>
  </si>
  <si>
    <t>Margin%</t>
  </si>
  <si>
    <t>Notes</t>
  </si>
  <si>
    <t>Status</t>
  </si>
  <si>
    <t>▼ Materiali - Categoria A</t>
  </si>
  <si>
    <t>Materiali - Categoria A</t>
  </si>
  <si>
    <t>Item_001_Snapshot_01_G1</t>
  </si>
  <si>
    <t>Ore</t>
  </si>
  <si>
    <t>Draft</t>
  </si>
  <si>
    <t>Item_010_Snapshot_01_G1</t>
  </si>
  <si>
    <t>Item_019_Snapshot_01_G1</t>
  </si>
  <si>
    <t>Item_028_Snapshot_01_G1</t>
  </si>
  <si>
    <t>Item_031_Snapshot_02_G1</t>
  </si>
  <si>
    <t>Item_038_Snapshot_03_G1</t>
  </si>
  <si>
    <t>Unità</t>
  </si>
  <si>
    <t>Item_045_Snapshot_04_G1</t>
  </si>
  <si>
    <t>Giorni</t>
  </si>
  <si>
    <t>Item_052_Snapshot_05_G1</t>
  </si>
  <si>
    <t>Item_059_Snapshot_06_G1</t>
  </si>
  <si>
    <t>Item_066_Snapshot_07_G1</t>
  </si>
  <si>
    <t>Item_073_Snapshot_08_G1</t>
  </si>
  <si>
    <t>Item_080_Snapshot_09_G1</t>
  </si>
  <si>
    <t>Item_087_Snapshot_10_G1</t>
  </si>
  <si>
    <t>Item_094_Snapshot_11_G1</t>
  </si>
  <si>
    <t>Subtotal: Materiali - Categoria A</t>
  </si>
  <si>
    <t>▼ Materiali - Categoria B</t>
  </si>
  <si>
    <t>Materiali - Categoria B</t>
  </si>
  <si>
    <t>Item_002_Snapshot_01_G2</t>
  </si>
  <si>
    <t>Item_011_Snapshot_01_G2</t>
  </si>
  <si>
    <t>Item_020_Snapshot_01_G2</t>
  </si>
  <si>
    <t>Item_029_Snapshot_01_G2</t>
  </si>
  <si>
    <t>Item_032_Snapshot_02_G2</t>
  </si>
  <si>
    <t>Item_039_Snapshot_03_G2</t>
  </si>
  <si>
    <t>Item_046_Snapshot_04_G2</t>
  </si>
  <si>
    <t>Item_053_Snapshot_05_G2</t>
  </si>
  <si>
    <t>Item_060_Snapshot_06_G2</t>
  </si>
  <si>
    <t>Item_067_Snapshot_07_G2</t>
  </si>
  <si>
    <t>Item_074_Snapshot_08_G2</t>
  </si>
  <si>
    <t>Item_081_Snapshot_09_G2</t>
  </si>
  <si>
    <t>Item_088_Snapshot_10_G2</t>
  </si>
  <si>
    <t>Item_095_Snapshot_11_G2</t>
  </si>
  <si>
    <t>Subtotal: Materiali - Categoria B</t>
  </si>
  <si>
    <t>▼ Materiali - Categoria C</t>
  </si>
  <si>
    <t>Materiali - Categoria C</t>
  </si>
  <si>
    <t>Item_003_Snapshot_01_G3</t>
  </si>
  <si>
    <t>Item_012_Snapshot_01_G3</t>
  </si>
  <si>
    <t>Item_021_Snapshot_01_G3</t>
  </si>
  <si>
    <t>Item_030_Snapshot_01_G3</t>
  </si>
  <si>
    <t>Item_033_Snapshot_02_G3</t>
  </si>
  <si>
    <t>Item_040_Snapshot_03_G3</t>
  </si>
  <si>
    <t>Item_047_Snapshot_04_G3</t>
  </si>
  <si>
    <t>Item_054_Snapshot_05_G3</t>
  </si>
  <si>
    <t>Item_061_Snapshot_06_G3</t>
  </si>
  <si>
    <t>Item_068_Snapshot_07_G3</t>
  </si>
  <si>
    <t>Item_075_Snapshot_08_G3</t>
  </si>
  <si>
    <t>Item_082_Snapshot_09_G3</t>
  </si>
  <si>
    <t>Item_089_Snapshot_10_G3</t>
  </si>
  <si>
    <t>Item_096_Snapshot_11_G3</t>
  </si>
  <si>
    <t>Subtotal: Materiali - Categoria C</t>
  </si>
  <si>
    <t>═══ GRAND TOTALS ═══</t>
  </si>
  <si>
    <t>▼ Manodopera - Categoria A</t>
  </si>
  <si>
    <t>Manodopera - Categoria A</t>
  </si>
  <si>
    <t>Item_004_Snapshot_01_G4</t>
  </si>
  <si>
    <t>Item_013_Snapshot_01_G4</t>
  </si>
  <si>
    <t>Item_022_Snapshot_01_G4</t>
  </si>
  <si>
    <t>Item_034_Snapshot_02_G4</t>
  </si>
  <si>
    <t>Item_041_Snapshot_03_G4</t>
  </si>
  <si>
    <t>Item_048_Snapshot_04_G4</t>
  </si>
  <si>
    <t>Item_055_Snapshot_05_G4</t>
  </si>
  <si>
    <t>Item_062_Snapshot_06_G4</t>
  </si>
  <si>
    <t>Item_069_Snapshot_07_G4</t>
  </si>
  <si>
    <t>Item_076_Snapshot_08_G4</t>
  </si>
  <si>
    <t>Item_083_Snapshot_09_G4</t>
  </si>
  <si>
    <t>Item_090_Snapshot_10_G4</t>
  </si>
  <si>
    <t>Item_097_Snapshot_11_G4</t>
  </si>
  <si>
    <t>Subtotal: Manodopera - Categoria A</t>
  </si>
  <si>
    <t>▼ Manodopera - Categoria B</t>
  </si>
  <si>
    <t>Manodopera - Categoria B</t>
  </si>
  <si>
    <t>Item_005_Snapshot_01_G5</t>
  </si>
  <si>
    <t>Item_014_Snapshot_01_G5</t>
  </si>
  <si>
    <t>Item_023_Snapshot_01_G5</t>
  </si>
  <si>
    <t>Item_035_Snapshot_02_G5</t>
  </si>
  <si>
    <t>Item_042_Snapshot_03_G5</t>
  </si>
  <si>
    <t>Item_049_Snapshot_04_G5</t>
  </si>
  <si>
    <t>Item_056_Snapshot_05_G5</t>
  </si>
  <si>
    <t>Item_063_Snapshot_06_G5</t>
  </si>
  <si>
    <t>Item_070_Snapshot_07_G5</t>
  </si>
  <si>
    <t>Item_077_Snapshot_08_G5</t>
  </si>
  <si>
    <t>Item_084_Snapshot_09_G5</t>
  </si>
  <si>
    <t>Item_091_Snapshot_10_G5</t>
  </si>
  <si>
    <t>Item_098_Snapshot_11_G5</t>
  </si>
  <si>
    <t>Subtotal: Manodopera - Categoria B</t>
  </si>
  <si>
    <t>▼ Manodopera - Categoria C</t>
  </si>
  <si>
    <t>Manodopera - Categoria C</t>
  </si>
  <si>
    <t>Item_006_Snapshot_01_G6</t>
  </si>
  <si>
    <t>Item_015_Snapshot_01_G6</t>
  </si>
  <si>
    <t>Item_024_Snapshot_01_G6</t>
  </si>
  <si>
    <t>Item_036_Snapshot_02_G6</t>
  </si>
  <si>
    <t>Item_043_Snapshot_03_G6</t>
  </si>
  <si>
    <t>Item_050_Snapshot_04_G6</t>
  </si>
  <si>
    <t>Item_057_Snapshot_05_G6</t>
  </si>
  <si>
    <t>Item_064_Snapshot_06_G6</t>
  </si>
  <si>
    <t>Item_071_Snapshot_07_G6</t>
  </si>
  <si>
    <t>Item_078_Snapshot_08_G6</t>
  </si>
  <si>
    <t>Item_085_Snapshot_09_G6</t>
  </si>
  <si>
    <t>Item_092_Snapshot_10_G6</t>
  </si>
  <si>
    <t>Item_099_Snapshot_11_G6</t>
  </si>
  <si>
    <t>Subtotal: Manodopera - Categoria C</t>
  </si>
  <si>
    <t>▼ Servizi - Categoria A</t>
  </si>
  <si>
    <t>Servizi - Categoria A</t>
  </si>
  <si>
    <t>Item_007_Snapshot_01_G7</t>
  </si>
  <si>
    <t>Item_016_Snapshot_01_G7</t>
  </si>
  <si>
    <t>Item_025_Snapshot_01_G7</t>
  </si>
  <si>
    <t>Item_037_Snapshot_02_G7</t>
  </si>
  <si>
    <t>Item_044_Snapshot_03_G7</t>
  </si>
  <si>
    <t>Item_051_Snapshot_04_G7</t>
  </si>
  <si>
    <t>Item_058_Snapshot_05_G7</t>
  </si>
  <si>
    <t>Item_065_Snapshot_06_G7</t>
  </si>
  <si>
    <t>Item_072_Snapshot_07_G7</t>
  </si>
  <si>
    <t>Item_079_Snapshot_08_G7</t>
  </si>
  <si>
    <t>Item_086_Snapshot_09_G7</t>
  </si>
  <si>
    <t>Item_093_Snapshot_10_G7</t>
  </si>
  <si>
    <t>Item_100_Snapshot_11_G7</t>
  </si>
  <si>
    <t>Subtotal: Servizi - Categoria A</t>
  </si>
  <si>
    <t>▼ Servizi - Categoria B</t>
  </si>
  <si>
    <t>Servizi - Categoria B</t>
  </si>
  <si>
    <t>Item_008_Snapshot_01_G8</t>
  </si>
  <si>
    <t>Item_017_Snapshot_01_G8</t>
  </si>
  <si>
    <t>Item_026_Snapshot_01_G8</t>
  </si>
  <si>
    <t>Subtotal: Servizi - Categoria B</t>
  </si>
  <si>
    <t>▼ Servizi - Categoria C</t>
  </si>
  <si>
    <t>Servizi - Categoria C</t>
  </si>
  <si>
    <t>Item_009_Snapshot_01_G9</t>
  </si>
  <si>
    <t>Item_018_Snapshot_01_G9</t>
  </si>
  <si>
    <t>Item_027_Snapshot_01_G9</t>
  </si>
  <si>
    <t>Subtotal: Servizi - Categoria C</t>
  </si>
</sst>
</file>

<file path=xl/styles.xml><?xml version="1.0" encoding="utf-8"?>
<styleSheet xmlns="http://schemas.openxmlformats.org/spreadsheetml/2006/main">
  <numFmts count="1">
    <numFmt numFmtId="164" formatCode="€#,##0.00"/>
  </numFmts>
  <fonts count="13">
    <font>
      <sz val="11"/>
      <name val="Calibri"/>
    </font>
    <font>
      <b/>
      <sz val="18"/>
      <color rgb="FFFFFFFF" tint="0"/>
      <name val="Calibri"/>
    </font>
    <font>
      <b/>
      <sz val="11"/>
      <name val="Calibri"/>
    </font>
    <font>
      <b/>
      <sz val="11"/>
      <color rgb="FFFFFFFF" tint="0"/>
      <name val="Calibri"/>
    </font>
    <font>
      <b/>
      <sz val="12"/>
      <name val="Calibri"/>
    </font>
    <font>
      <b/>
      <sz val="16"/>
      <color rgb="FFFFFFFF" tint="0"/>
      <name val="Calibri"/>
    </font>
    <font>
      <sz val="11"/>
      <color rgb="FF8B0000" tint="0"/>
      <name val="Calibri"/>
    </font>
    <font>
      <sz val="11"/>
      <color rgb="FF006400" tint="0"/>
      <name val="Calibri"/>
    </font>
    <font>
      <b/>
      <sz val="11"/>
      <color rgb="FF006400" tint="0"/>
      <name val="Calibri"/>
    </font>
    <font>
      <b/>
      <sz val="10"/>
      <color rgb="FFFFFFFF" tint="0"/>
      <name val="Calibri"/>
    </font>
    <font>
      <sz val="11"/>
      <color rgb="FFFFFFFF" tint="0"/>
      <name val="Calibri"/>
    </font>
    <font>
      <b/>
      <sz val="12"/>
      <color rgb="FFFFFFFF" tint="0"/>
      <name val="Calibri"/>
    </font>
    <font>
      <b/>
      <sz val="14"/>
      <color rgb="FFFFFFFF" tint="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0078D4" tint="0"/>
      </patternFill>
    </fill>
    <fill>
      <patternFill patternType="solid">
        <fgColor rgb="FF4472C4" tint="0"/>
      </patternFill>
    </fill>
    <fill>
      <patternFill patternType="solid">
        <fgColor rgb="FFD9E1F2" tint="0"/>
      </patternFill>
    </fill>
    <fill>
      <patternFill patternType="solid">
        <fgColor rgb="FF5B9BD5" tint="0"/>
      </patternFill>
    </fill>
    <fill>
      <patternFill patternType="solid">
        <fgColor rgb="FFC8C8C8" tint="0"/>
      </patternFill>
    </fill>
    <fill>
      <patternFill patternType="solid">
        <fgColor rgb="FF333333" tint="0"/>
      </patternFill>
    </fill>
    <fill>
      <patternFill patternType="solid">
        <fgColor rgb="FFFFFACD" tint="0"/>
      </patternFill>
    </fill>
    <fill>
      <patternFill patternType="solid">
        <fgColor rgb="FFF0F0F0" tint="0"/>
      </patternFill>
    </fill>
    <fill>
      <patternFill patternType="solid">
        <fgColor rgb="FFFFF2CC" tint="0"/>
      </patternFill>
    </fill>
    <fill>
      <patternFill patternType="solid">
        <fgColor rgb="FFADD8E6" tint="0"/>
      </patternFill>
    </fill>
    <fill>
      <patternFill patternType="solid">
        <fgColor rgb="FF90EE90" tint="0"/>
      </patternFill>
    </fill>
    <fill>
      <patternFill patternType="solid">
        <fgColor rgb="FFE67E22" tint="0"/>
      </patternFill>
    </fill>
  </fills>
  <borders count="5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  <border>
      <left style="medium">
        <color rgb="FF000000" tint="0"/>
      </left>
      <right style="medium">
        <color rgb="FF000000" tint="0"/>
      </right>
      <top style="medium">
        <color rgb="FF000000" tint="0"/>
      </top>
      <bottom style="medium">
        <color rgb="FF000000" tint="0"/>
      </bottom>
      <diagonal/>
    </border>
    <border>
      <left style="thick">
        <color rgb="FF000000" tint="0"/>
      </left>
      <right style="thick">
        <color rgb="FF000000" tint="0"/>
      </right>
      <top style="thick">
        <color rgb="FF000000" tint="0"/>
      </top>
      <bottom style="thick">
        <color rgb="FF000000" tint="0"/>
      </bottom>
      <diagonal/>
    </border>
  </borders>
  <cellStyleXfs count="1">
    <xf numFmtId="0" fontId="0"/>
  </cellStyleXfs>
  <cellXfs count="42">
    <xf numFmtId="0" fontId="0" xfId="0"/>
    <xf numFmtId="0" fontId="1" applyFont="1" fillId="2" applyFill="1" applyAlignment="1">
      <alignment horizontal="center" vertical="center"/>
    </xf>
    <xf numFmtId="0" fontId="0" applyAlignment="1">
      <alignment horizontal="center" vertical="center"/>
    </xf>
    <xf numFmtId="0" fontId="2" applyFont="1"/>
    <xf numFmtId="0" fontId="3" applyFont="1" fillId="3" applyFill="1" borderId="1" applyBorder="1" applyAlignment="1">
      <alignment horizontal="center"/>
    </xf>
    <xf numFmtId="0" fontId="0" borderId="2" applyBorder="1"/>
    <xf numFmtId="164" applyNumberFormat="1" fontId="0" borderId="2" applyBorder="1"/>
    <xf numFmtId="10" applyNumberFormat="1" fontId="0" borderId="2" applyBorder="1"/>
    <xf numFmtId="0" fontId="4" applyFont="1" fillId="4" applyFill="1" borderId="3" applyBorder="1"/>
    <xf numFmtId="164" applyNumberFormat="1" fontId="2" applyFont="1" fillId="4" applyFill="1" borderId="3" applyBorder="1"/>
    <xf numFmtId="10" applyNumberFormat="1" fontId="2" applyFont="1" fillId="4" applyFill="1" borderId="3" applyBorder="1"/>
    <xf numFmtId="0" fontId="5" applyFont="1" fillId="3" applyFill="1" applyAlignment="1">
      <alignment horizontal="center" vertical="center"/>
    </xf>
    <xf numFmtId="0" fontId="3" applyFont="1" fillId="5" applyFill="1" borderId="1" applyBorder="1" applyAlignment="1">
      <alignment horizontal="center" vertical="center" wrapText="1"/>
    </xf>
    <xf numFmtId="0" fontId="0" fillId="6" applyFill="1" borderId="1" applyBorder="1"/>
    <xf numFmtId="0" fontId="3" applyFont="1" fillId="3" applyFill="1" borderId="1" applyBorder="1" applyAlignment="1">
      <alignment horizontal="center" vertical="center" wrapText="1"/>
    </xf>
    <xf numFmtId="0" fontId="3" applyFont="1" fillId="7" applyFill="1" borderId="3" applyBorder="1" applyAlignment="1">
      <alignment horizontal="left" vertical="center"/>
    </xf>
    <xf numFmtId="0" fontId="0" fillId="9" applyFill="1" borderId="2" applyBorder="1"/>
    <xf numFmtId="4" applyNumberFormat="1" fontId="0" borderId="2" applyBorder="1"/>
    <xf numFmtId="164" applyNumberFormat="1" fontId="2" applyFont="1" fillId="8" applyFill="1" borderId="2" applyBorder="1"/>
    <xf numFmtId="164" applyNumberFormat="1" fontId="4" applyFont="1" borderId="2" applyBorder="1"/>
    <xf numFmtId="164" applyNumberFormat="1" fontId="6" applyFont="1" borderId="2" applyBorder="1"/>
    <xf numFmtId="164" applyNumberFormat="1" fontId="6" applyFont="1" fillId="10" applyFill="1" borderId="2" applyBorder="1"/>
    <xf numFmtId="10" applyNumberFormat="1" fontId="0" fillId="11" applyFill="1" borderId="2" applyBorder="1"/>
    <xf numFmtId="164" applyNumberFormat="1" fontId="7" applyFont="1" fillId="12" applyFill="1" borderId="2" applyBorder="1"/>
    <xf numFmtId="164" applyNumberFormat="1" fontId="8" applyFont="1" fillId="12" applyFill="1" borderId="2" applyBorder="1"/>
    <xf numFmtId="10" applyNumberFormat="1" fontId="7" applyFont="1" fillId="4" applyFill="1" borderId="2" applyBorder="1"/>
    <xf numFmtId="164" applyNumberFormat="1" fontId="2" applyFont="1" fillId="11" applyFill="1" borderId="2" applyBorder="1"/>
    <xf numFmtId="0" fontId="9" applyFont="1" fillId="13" applyFill="1" borderId="3" applyBorder="1" applyAlignment="1">
      <alignment horizontal="right"/>
    </xf>
    <xf numFmtId="0" fontId="10" applyFont="1" fillId="13" applyFill="1" borderId="3" applyBorder="1"/>
    <xf numFmtId="164" applyNumberFormat="1" fontId="11" applyFont="1" fillId="13" applyFill="1" borderId="3" applyBorder="1"/>
    <xf numFmtId="164" applyNumberFormat="1" fontId="3" applyFont="1" fillId="13" applyFill="1" borderId="3" applyBorder="1"/>
    <xf numFmtId="10" applyNumberFormat="1" fontId="3" applyFont="1" fillId="13" applyFill="1" borderId="3" applyBorder="1"/>
    <xf numFmtId="0" fontId="11" applyFont="1" fillId="2" applyFill="1" borderId="4" applyBorder="1" applyAlignment="1">
      <alignment horizontal="right"/>
    </xf>
    <xf numFmtId="0" fontId="10" applyFont="1" fillId="2" applyFill="1" borderId="4" applyBorder="1"/>
    <xf numFmtId="164" applyNumberFormat="1" fontId="12" applyFont="1" fillId="2" applyFill="1" borderId="4" applyBorder="1"/>
    <xf numFmtId="164" applyNumberFormat="1" fontId="3" applyFont="1" fillId="2" applyFill="1" borderId="4" applyBorder="1"/>
    <xf numFmtId="10" applyNumberFormat="1" fontId="3" applyFont="1" fillId="2" applyFill="1" borderId="4" applyBorder="1"/>
    <xf numFmtId="0" fontId="0" xfId="0">
      <alignment wrapText="1"/>
    </xf>
    <xf numFmtId="0" fontId="0" applyAlignment="1">
      <alignment horizontal="center" vertical="center" wrapText="1"/>
    </xf>
    <xf numFmtId="0" fontId="0" borderId="2" applyBorder="1">
      <alignment wrapText="1"/>
    </xf>
    <xf numFmtId="0" fontId="10" applyFont="1" fillId="13" applyFill="1" borderId="3" applyBorder="1">
      <alignment wrapText="1"/>
    </xf>
    <xf numFmtId="0" fontId="10" applyFont="1" fillId="2" applyFill="1" borderId="4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4"/>
  <sheetViews>
    <sheetView workbookViewId="0">
      <pane ySplit="10" topLeftCell="A11" state="frozen" activePane="bottomLeft"/>
      <selection pane="bottomLeft" activeCell="A1" sqref="A1"/>
    </sheetView>
  </sheetViews>
  <sheetFormatPr defaultRowHeight="15"/>
  <cols>
    <col min="1" max="1" width="30" customWidth="1"/>
    <col min="2" max="2" width="15" customWidth="1"/>
    <col min="3" max="3" width="18" customWidth="1"/>
    <col min="4" max="4" width="12" customWidth="1"/>
    <col min="5" max="5" width="15" customWidth="1"/>
  </cols>
  <sheetData>
    <row r="1">
      <c r="A1" s="1" t="s">
        <v>0</v>
      </c>
      <c r="B1" s="2"/>
      <c r="C1" s="2"/>
      <c r="D1" s="2"/>
      <c r="E1" s="2"/>
    </row>
    <row r="3">
      <c r="A3" s="3" t="s">
        <v>1</v>
      </c>
      <c r="B3" s="0" t="s">
        <v>2</v>
      </c>
    </row>
    <row r="4">
      <c r="A4" s="3" t="s">
        <v>3</v>
      </c>
      <c r="B4" s="0" t="s">
        <v>4</v>
      </c>
    </row>
    <row r="5">
      <c r="A5" s="3" t="s">
        <v>5</v>
      </c>
      <c r="B5" s="0" t="s">
        <v>6</v>
      </c>
    </row>
    <row r="6">
      <c r="A6" s="3" t="s">
        <v>7</v>
      </c>
      <c r="B6" s="0" t="s">
        <v>8</v>
      </c>
    </row>
    <row r="7">
      <c r="A7" s="3" t="s">
        <v>9</v>
      </c>
      <c r="B7" s="0" t="s">
        <v>10</v>
      </c>
    </row>
    <row r="8">
      <c r="A8" s="3" t="s">
        <v>11</v>
      </c>
      <c r="B8" s="0" t="s">
        <v>12</v>
      </c>
    </row>
    <row r="10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</row>
    <row r="11">
      <c r="A11" s="5" t="s">
        <v>18</v>
      </c>
      <c r="B11" s="6">
        <v>165660</v>
      </c>
      <c r="C11" s="6">
        <v>37651.4</v>
      </c>
      <c r="D11" s="7">
        <v>0.2272811783170349</v>
      </c>
      <c r="E11" s="6">
        <v>203311.4</v>
      </c>
    </row>
    <row r="12">
      <c r="A12" s="5" t="s">
        <v>19</v>
      </c>
      <c r="B12" s="6">
        <v>181920</v>
      </c>
      <c r="C12" s="6">
        <v>41069</v>
      </c>
      <c r="D12" s="7">
        <v>0.22575307827616536</v>
      </c>
      <c r="E12" s="6">
        <v>222989</v>
      </c>
    </row>
    <row r="13">
      <c r="A13" s="5" t="s">
        <v>20</v>
      </c>
      <c r="B13" s="6">
        <v>57120</v>
      </c>
      <c r="C13" s="6">
        <v>12277.2</v>
      </c>
      <c r="D13" s="7">
        <v>0.214936974789916</v>
      </c>
      <c r="E13" s="6">
        <v>69397.2</v>
      </c>
    </row>
    <row r="14">
      <c r="A14" s="8" t="s">
        <v>21</v>
      </c>
      <c r="B14" s="9">
        <f>SUM(B11:B13)</f>
      </c>
      <c r="C14" s="9">
        <f>SUM(C11:C13)</f>
      </c>
      <c r="D14" s="10">
        <f>IF(B14=0,0,C14/B14)</f>
      </c>
      <c r="E14" s="9">
        <f>SUM(E11:E13)</f>
      </c>
    </row>
  </sheetData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Q58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18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43</v>
      </c>
    </row>
    <row r="8">
      <c r="A8" s="5" t="s">
        <v>44</v>
      </c>
      <c r="B8" s="39" t="s">
        <v>45</v>
      </c>
      <c r="C8" s="17">
        <v>2</v>
      </c>
      <c r="D8" s="17">
        <v>1</v>
      </c>
      <c r="E8" s="5" t="s">
        <v>46</v>
      </c>
      <c r="F8" s="18">
        <v>200</v>
      </c>
      <c r="G8" s="19">
        <f>C8*D8*F8</f>
      </c>
      <c r="H8" s="16"/>
      <c r="I8" s="20">
        <v>60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5" t="s">
        <v>44</v>
      </c>
      <c r="B9" s="39" t="s">
        <v>48</v>
      </c>
      <c r="C9" s="17">
        <v>1</v>
      </c>
      <c r="D9" s="17">
        <v>1</v>
      </c>
      <c r="E9" s="5" t="s">
        <v>46</v>
      </c>
      <c r="F9" s="18">
        <v>190</v>
      </c>
      <c r="G9" s="19">
        <f>C9*D9*F9</f>
      </c>
      <c r="H9" s="16"/>
      <c r="I9" s="20">
        <v>150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9" t="s">
        <v>33</v>
      </c>
      <c r="Q9" s="5" t="s">
        <v>47</v>
      </c>
    </row>
    <row r="10">
      <c r="A10" s="5" t="s">
        <v>44</v>
      </c>
      <c r="B10" s="39" t="s">
        <v>49</v>
      </c>
      <c r="C10" s="17">
        <v>5</v>
      </c>
      <c r="D10" s="17">
        <v>2</v>
      </c>
      <c r="E10" s="5" t="s">
        <v>46</v>
      </c>
      <c r="F10" s="26">
        <f>K10*(1+L10)</f>
      </c>
      <c r="G10" s="19">
        <f>C10*D10*F10</f>
      </c>
      <c r="H10" s="16"/>
      <c r="I10" s="20">
        <v>240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9" t="s">
        <v>33</v>
      </c>
      <c r="Q10" s="5" t="s">
        <v>47</v>
      </c>
    </row>
    <row r="11">
      <c r="A11" s="5" t="s">
        <v>44</v>
      </c>
      <c r="B11" s="39" t="s">
        <v>50</v>
      </c>
      <c r="C11" s="17">
        <v>4</v>
      </c>
      <c r="D11" s="17">
        <v>1</v>
      </c>
      <c r="E11" s="5" t="s">
        <v>46</v>
      </c>
      <c r="F11" s="26">
        <f>K11*(1+L11)</f>
      </c>
      <c r="G11" s="19">
        <f>C11*D11*F11</f>
      </c>
      <c r="H11" s="16"/>
      <c r="I11" s="20">
        <v>330</v>
      </c>
      <c r="J11" s="7">
        <v>1</v>
      </c>
      <c r="K11" s="21">
        <f>I11*J11</f>
      </c>
      <c r="L11" s="22">
        <v>0.2</v>
      </c>
      <c r="M11" s="23">
        <f>F11-K11</f>
      </c>
      <c r="N11" s="24">
        <f>C11*D11*M11</f>
      </c>
      <c r="O11" s="25">
        <f>IF(G11=0,0,N11/G11)</f>
      </c>
      <c r="P11" s="39" t="s">
        <v>33</v>
      </c>
      <c r="Q11" s="5" t="s">
        <v>47</v>
      </c>
    </row>
    <row r="12">
      <c r="A12" s="5" t="s">
        <v>44</v>
      </c>
      <c r="B12" s="39" t="s">
        <v>51</v>
      </c>
      <c r="C12" s="17">
        <v>2</v>
      </c>
      <c r="D12" s="17">
        <v>3</v>
      </c>
      <c r="E12" s="5" t="s">
        <v>46</v>
      </c>
      <c r="F12" s="26">
        <f>K12*(1+L12)</f>
      </c>
      <c r="G12" s="19">
        <f>C12*D12*F12</f>
      </c>
      <c r="H12" s="16"/>
      <c r="I12" s="20">
        <v>225</v>
      </c>
      <c r="J12" s="7">
        <v>1</v>
      </c>
      <c r="K12" s="21">
        <f>I12*J12</f>
      </c>
      <c r="L12" s="22">
        <v>0.17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44</v>
      </c>
      <c r="B13" s="39" t="s">
        <v>52</v>
      </c>
      <c r="C13" s="17">
        <v>9</v>
      </c>
      <c r="D13" s="17">
        <v>1</v>
      </c>
      <c r="E13" s="5" t="s">
        <v>53</v>
      </c>
      <c r="F13" s="26">
        <f>K13*(1+L13)</f>
      </c>
      <c r="G13" s="19">
        <f>C13*D13*F13</f>
      </c>
      <c r="H13" s="16"/>
      <c r="I13" s="20">
        <v>270</v>
      </c>
      <c r="J13" s="7">
        <v>1</v>
      </c>
      <c r="K13" s="21">
        <f>I13*J13</f>
      </c>
      <c r="L13" s="22">
        <v>0.18</v>
      </c>
      <c r="M13" s="23">
        <f>F13-K13</f>
      </c>
      <c r="N13" s="24">
        <f>C13*D13*M13</f>
      </c>
      <c r="O13" s="25">
        <f>IF(G13=0,0,N13/G13)</f>
      </c>
      <c r="P13" s="39" t="s">
        <v>33</v>
      </c>
      <c r="Q13" s="5" t="s">
        <v>47</v>
      </c>
    </row>
    <row r="14">
      <c r="A14" s="5" t="s">
        <v>44</v>
      </c>
      <c r="B14" s="39" t="s">
        <v>54</v>
      </c>
      <c r="C14" s="17">
        <v>6</v>
      </c>
      <c r="D14" s="17">
        <v>2</v>
      </c>
      <c r="E14" s="5" t="s">
        <v>55</v>
      </c>
      <c r="F14" s="26">
        <f>K14*(1+L14)</f>
      </c>
      <c r="G14" s="19">
        <f>C14*D14*F14</f>
      </c>
      <c r="H14" s="16"/>
      <c r="I14" s="20">
        <v>315</v>
      </c>
      <c r="J14" s="7">
        <v>1</v>
      </c>
      <c r="K14" s="21">
        <f>I14*J14</f>
      </c>
      <c r="L14" s="22">
        <v>0.19</v>
      </c>
      <c r="M14" s="23">
        <f>F14-K14</f>
      </c>
      <c r="N14" s="24">
        <f>C14*D14*M14</f>
      </c>
      <c r="O14" s="25">
        <f>IF(G14=0,0,N14/G14)</f>
      </c>
      <c r="P14" s="39" t="s">
        <v>33</v>
      </c>
      <c r="Q14" s="5" t="s">
        <v>47</v>
      </c>
    </row>
    <row r="15">
      <c r="A15" s="5" t="s">
        <v>44</v>
      </c>
      <c r="B15" s="39" t="s">
        <v>56</v>
      </c>
      <c r="C15" s="17">
        <v>3</v>
      </c>
      <c r="D15" s="17">
        <v>3</v>
      </c>
      <c r="E15" s="5" t="s">
        <v>46</v>
      </c>
      <c r="F15" s="26">
        <f>K15*(1+L15)</f>
      </c>
      <c r="G15" s="19">
        <f>C15*D15*F15</f>
      </c>
      <c r="H15" s="16"/>
      <c r="I15" s="20">
        <v>360</v>
      </c>
      <c r="J15" s="7">
        <v>1</v>
      </c>
      <c r="K15" s="21">
        <f>I15*J15</f>
      </c>
      <c r="L15" s="22">
        <v>0.2</v>
      </c>
      <c r="M15" s="23">
        <f>F15-K15</f>
      </c>
      <c r="N15" s="24">
        <f>C15*D15*M15</f>
      </c>
      <c r="O15" s="25">
        <f>IF(G15=0,0,N15/G15)</f>
      </c>
      <c r="P15" s="39" t="s">
        <v>33</v>
      </c>
      <c r="Q15" s="5" t="s">
        <v>47</v>
      </c>
    </row>
    <row r="16">
      <c r="A16" s="5" t="s">
        <v>44</v>
      </c>
      <c r="B16" s="39" t="s">
        <v>57</v>
      </c>
      <c r="C16" s="17">
        <v>10</v>
      </c>
      <c r="D16" s="17">
        <v>1</v>
      </c>
      <c r="E16" s="5" t="s">
        <v>53</v>
      </c>
      <c r="F16" s="26">
        <f>K16*(1+L16)</f>
      </c>
      <c r="G16" s="19">
        <f>C16*D16*F16</f>
      </c>
      <c r="H16" s="16"/>
      <c r="I16" s="20">
        <v>405</v>
      </c>
      <c r="J16" s="7">
        <v>1</v>
      </c>
      <c r="K16" s="21">
        <f>I16*J16</f>
      </c>
      <c r="L16" s="22">
        <v>0.21</v>
      </c>
      <c r="M16" s="23">
        <f>F16-K16</f>
      </c>
      <c r="N16" s="24">
        <f>C16*D16*M16</f>
      </c>
      <c r="O16" s="25">
        <f>IF(G16=0,0,N16/G16)</f>
      </c>
      <c r="P16" s="39" t="s">
        <v>33</v>
      </c>
      <c r="Q16" s="5" t="s">
        <v>47</v>
      </c>
    </row>
    <row r="17">
      <c r="A17" s="5" t="s">
        <v>44</v>
      </c>
      <c r="B17" s="39" t="s">
        <v>58</v>
      </c>
      <c r="C17" s="17">
        <v>7</v>
      </c>
      <c r="D17" s="17">
        <v>2</v>
      </c>
      <c r="E17" s="5" t="s">
        <v>55</v>
      </c>
      <c r="F17" s="26">
        <f>K17*(1+L17)</f>
      </c>
      <c r="G17" s="19">
        <f>C17*D17*F17</f>
      </c>
      <c r="H17" s="16"/>
      <c r="I17" s="20">
        <v>450</v>
      </c>
      <c r="J17" s="7">
        <v>1</v>
      </c>
      <c r="K17" s="21">
        <f>I17*J17</f>
      </c>
      <c r="L17" s="22">
        <v>0.22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44</v>
      </c>
      <c r="B18" s="39" t="s">
        <v>59</v>
      </c>
      <c r="C18" s="17">
        <v>4</v>
      </c>
      <c r="D18" s="17">
        <v>3</v>
      </c>
      <c r="E18" s="5" t="s">
        <v>46</v>
      </c>
      <c r="F18" s="26">
        <f>K18*(1+L18)</f>
      </c>
      <c r="G18" s="19">
        <f>C18*D18*F18</f>
      </c>
      <c r="H18" s="16"/>
      <c r="I18" s="20">
        <v>495</v>
      </c>
      <c r="J18" s="7">
        <v>1</v>
      </c>
      <c r="K18" s="21">
        <f>I18*J18</f>
      </c>
      <c r="L18" s="22">
        <v>0.23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44</v>
      </c>
      <c r="B19" s="39" t="s">
        <v>60</v>
      </c>
      <c r="C19" s="17">
        <v>1</v>
      </c>
      <c r="D19" s="17">
        <v>1</v>
      </c>
      <c r="E19" s="5" t="s">
        <v>53</v>
      </c>
      <c r="F19" s="26">
        <f>K19*(1+L19)</f>
      </c>
      <c r="G19" s="19">
        <f>C19*D19*F19</f>
      </c>
      <c r="H19" s="16"/>
      <c r="I19" s="20">
        <v>540</v>
      </c>
      <c r="J19" s="7">
        <v>1</v>
      </c>
      <c r="K19" s="21">
        <f>I19*J19</f>
      </c>
      <c r="L19" s="22">
        <v>0.24</v>
      </c>
      <c r="M19" s="23">
        <f>F19-K19</f>
      </c>
      <c r="N19" s="24">
        <f>C19*D19*M19</f>
      </c>
      <c r="O19" s="25">
        <f>IF(G19=0,0,N19/G19)</f>
      </c>
      <c r="P19" s="39" t="s">
        <v>33</v>
      </c>
      <c r="Q19" s="5" t="s">
        <v>47</v>
      </c>
    </row>
    <row r="20">
      <c r="A20" s="5" t="s">
        <v>44</v>
      </c>
      <c r="B20" s="39" t="s">
        <v>61</v>
      </c>
      <c r="C20" s="17">
        <v>8</v>
      </c>
      <c r="D20" s="17">
        <v>2</v>
      </c>
      <c r="E20" s="5" t="s">
        <v>55</v>
      </c>
      <c r="F20" s="26">
        <f>K20*(1+L20)</f>
      </c>
      <c r="G20" s="19">
        <f>C20*D20*F20</f>
      </c>
      <c r="H20" s="16"/>
      <c r="I20" s="20">
        <v>585</v>
      </c>
      <c r="J20" s="7">
        <v>1</v>
      </c>
      <c r="K20" s="21">
        <f>I20*J20</f>
      </c>
      <c r="L20" s="22">
        <v>0.25</v>
      </c>
      <c r="M20" s="23">
        <f>F20-K20</f>
      </c>
      <c r="N20" s="24">
        <f>C20*D20*M20</f>
      </c>
      <c r="O20" s="25">
        <f>IF(G20=0,0,N20/G20)</f>
      </c>
      <c r="P20" s="39" t="s">
        <v>33</v>
      </c>
      <c r="Q20" s="5" t="s">
        <v>47</v>
      </c>
    </row>
    <row r="21">
      <c r="A21" s="5" t="s">
        <v>44</v>
      </c>
      <c r="B21" s="39" t="s">
        <v>62</v>
      </c>
      <c r="C21" s="17">
        <v>5</v>
      </c>
      <c r="D21" s="17">
        <v>3</v>
      </c>
      <c r="E21" s="5" t="s">
        <v>46</v>
      </c>
      <c r="F21" s="26">
        <f>K21*(1+L21)</f>
      </c>
      <c r="G21" s="19">
        <f>C21*D21*F21</f>
      </c>
      <c r="H21" s="16"/>
      <c r="I21" s="20">
        <v>630</v>
      </c>
      <c r="J21" s="7">
        <v>1</v>
      </c>
      <c r="K21" s="21">
        <f>I21*J21</f>
      </c>
      <c r="L21" s="22">
        <v>0.26</v>
      </c>
      <c r="M21" s="23">
        <f>F21-K21</f>
      </c>
      <c r="N21" s="24">
        <f>C21*D21*M21</f>
      </c>
      <c r="O21" s="25">
        <f>IF(G21=0,0,N21/G21)</f>
      </c>
      <c r="P21" s="39" t="s">
        <v>33</v>
      </c>
      <c r="Q21" s="5" t="s">
        <v>47</v>
      </c>
    </row>
    <row r="22">
      <c r="A22" s="27" t="s">
        <v>63</v>
      </c>
      <c r="B22" s="40"/>
      <c r="C22" s="28"/>
      <c r="D22" s="28"/>
      <c r="E22" s="28"/>
      <c r="F22" s="28"/>
      <c r="G22" s="29">
        <f>SUM(G8:G21)</f>
      </c>
      <c r="H22" s="28"/>
      <c r="I22" s="28"/>
      <c r="J22" s="28"/>
      <c r="K22" s="28"/>
      <c r="L22" s="28"/>
      <c r="M22" s="28"/>
      <c r="N22" s="30">
        <f>SUM(N8:N21)</f>
      </c>
      <c r="O22" s="31">
        <f>IF(G22=0,0,N22/G22)</f>
      </c>
      <c r="P22" s="40"/>
      <c r="Q22" s="28"/>
    </row>
    <row r="24">
      <c r="A24" s="15" t="s">
        <v>64</v>
      </c>
    </row>
    <row r="25">
      <c r="A25" s="5" t="s">
        <v>65</v>
      </c>
      <c r="B25" s="39" t="s">
        <v>66</v>
      </c>
      <c r="C25" s="17">
        <v>3</v>
      </c>
      <c r="D25" s="17">
        <v>1</v>
      </c>
      <c r="E25" s="5" t="s">
        <v>53</v>
      </c>
      <c r="F25" s="26">
        <f>K25*(1+L25)</f>
      </c>
      <c r="G25" s="19">
        <f>C25*D25*F25</f>
      </c>
      <c r="H25" s="16"/>
      <c r="I25" s="20">
        <v>70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9" t="s">
        <v>33</v>
      </c>
      <c r="Q25" s="5" t="s">
        <v>47</v>
      </c>
    </row>
    <row r="26">
      <c r="A26" s="5" t="s">
        <v>65</v>
      </c>
      <c r="B26" s="39" t="s">
        <v>67</v>
      </c>
      <c r="C26" s="17">
        <v>2</v>
      </c>
      <c r="D26" s="17">
        <v>1</v>
      </c>
      <c r="E26" s="5" t="s">
        <v>53</v>
      </c>
      <c r="F26" s="26">
        <f>K26*(1+L26)</f>
      </c>
      <c r="G26" s="19">
        <f>C26*D26*F26</f>
      </c>
      <c r="H26" s="16"/>
      <c r="I26" s="20">
        <v>160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5" t="s">
        <v>65</v>
      </c>
      <c r="B27" s="39" t="s">
        <v>68</v>
      </c>
      <c r="C27" s="17">
        <v>1</v>
      </c>
      <c r="D27" s="17">
        <v>1</v>
      </c>
      <c r="E27" s="5" t="s">
        <v>53</v>
      </c>
      <c r="F27" s="26">
        <f>K27*(1+L27)</f>
      </c>
      <c r="G27" s="19">
        <f>C27*D27*F27</f>
      </c>
      <c r="H27" s="16"/>
      <c r="I27" s="20">
        <v>250</v>
      </c>
      <c r="J27" s="7">
        <v>1</v>
      </c>
      <c r="K27" s="21">
        <f>I27*J27</f>
      </c>
      <c r="L27" s="22">
        <v>0.2</v>
      </c>
      <c r="M27" s="23">
        <f>F27-K27</f>
      </c>
      <c r="N27" s="24">
        <f>C27*D27*M27</f>
      </c>
      <c r="O27" s="25">
        <f>IF(G27=0,0,N27/G27)</f>
      </c>
      <c r="P27" s="39" t="s">
        <v>33</v>
      </c>
      <c r="Q27" s="5" t="s">
        <v>47</v>
      </c>
    </row>
    <row r="28">
      <c r="A28" s="5" t="s">
        <v>65</v>
      </c>
      <c r="B28" s="39" t="s">
        <v>69</v>
      </c>
      <c r="C28" s="17">
        <v>5</v>
      </c>
      <c r="D28" s="17">
        <v>1</v>
      </c>
      <c r="E28" s="5" t="s">
        <v>53</v>
      </c>
      <c r="F28" s="26">
        <f>K28*(1+L28)</f>
      </c>
      <c r="G28" s="19">
        <f>C28*D28*F28</f>
      </c>
      <c r="H28" s="16"/>
      <c r="I28" s="20">
        <v>340</v>
      </c>
      <c r="J28" s="7">
        <v>1</v>
      </c>
      <c r="K28" s="21">
        <f>I28*J28</f>
      </c>
      <c r="L28" s="22">
        <v>0.2</v>
      </c>
      <c r="M28" s="23">
        <f>F28-K28</f>
      </c>
      <c r="N28" s="24">
        <f>C28*D28*M28</f>
      </c>
      <c r="O28" s="25">
        <f>IF(G28=0,0,N28/G28)</f>
      </c>
      <c r="P28" s="39" t="s">
        <v>33</v>
      </c>
      <c r="Q28" s="5" t="s">
        <v>47</v>
      </c>
    </row>
    <row r="29">
      <c r="A29" s="5" t="s">
        <v>65</v>
      </c>
      <c r="B29" s="39" t="s">
        <v>70</v>
      </c>
      <c r="C29" s="17">
        <v>3</v>
      </c>
      <c r="D29" s="17">
        <v>3</v>
      </c>
      <c r="E29" s="5" t="s">
        <v>53</v>
      </c>
      <c r="F29" s="26">
        <f>K29*(1+L29)</f>
      </c>
      <c r="G29" s="19">
        <f>C29*D29*F29</f>
      </c>
      <c r="H29" s="16"/>
      <c r="I29" s="20">
        <v>230</v>
      </c>
      <c r="J29" s="7">
        <v>1</v>
      </c>
      <c r="K29" s="21">
        <f>I29*J29</f>
      </c>
      <c r="L29" s="22">
        <v>0.17</v>
      </c>
      <c r="M29" s="23">
        <f>F29-K29</f>
      </c>
      <c r="N29" s="24">
        <f>C29*D29*M29</f>
      </c>
      <c r="O29" s="25">
        <f>IF(G29=0,0,N29/G29)</f>
      </c>
      <c r="P29" s="39" t="s">
        <v>33</v>
      </c>
      <c r="Q29" s="5" t="s">
        <v>47</v>
      </c>
    </row>
    <row r="30">
      <c r="A30" s="5" t="s">
        <v>65</v>
      </c>
      <c r="B30" s="39" t="s">
        <v>71</v>
      </c>
      <c r="C30" s="17">
        <v>10</v>
      </c>
      <c r="D30" s="17">
        <v>1</v>
      </c>
      <c r="E30" s="5" t="s">
        <v>55</v>
      </c>
      <c r="F30" s="26">
        <f>K30*(1+L30)</f>
      </c>
      <c r="G30" s="19">
        <f>C30*D30*F30</f>
      </c>
      <c r="H30" s="16"/>
      <c r="I30" s="20">
        <v>275</v>
      </c>
      <c r="J30" s="7">
        <v>1</v>
      </c>
      <c r="K30" s="21">
        <f>I30*J30</f>
      </c>
      <c r="L30" s="22">
        <v>0.18</v>
      </c>
      <c r="M30" s="23">
        <f>F30-K30</f>
      </c>
      <c r="N30" s="24">
        <f>C30*D30*M30</f>
      </c>
      <c r="O30" s="25">
        <f>IF(G30=0,0,N30/G30)</f>
      </c>
      <c r="P30" s="39" t="s">
        <v>33</v>
      </c>
      <c r="Q30" s="5" t="s">
        <v>47</v>
      </c>
    </row>
    <row r="31">
      <c r="A31" s="5" t="s">
        <v>65</v>
      </c>
      <c r="B31" s="39" t="s">
        <v>72</v>
      </c>
      <c r="C31" s="17">
        <v>7</v>
      </c>
      <c r="D31" s="17">
        <v>2</v>
      </c>
      <c r="E31" s="5" t="s">
        <v>46</v>
      </c>
      <c r="F31" s="26">
        <f>K31*(1+L31)</f>
      </c>
      <c r="G31" s="19">
        <f>C31*D31*F31</f>
      </c>
      <c r="H31" s="16"/>
      <c r="I31" s="20">
        <v>320</v>
      </c>
      <c r="J31" s="7">
        <v>1</v>
      </c>
      <c r="K31" s="21">
        <f>I31*J31</f>
      </c>
      <c r="L31" s="22">
        <v>0.19</v>
      </c>
      <c r="M31" s="23">
        <f>F31-K31</f>
      </c>
      <c r="N31" s="24">
        <f>C31*D31*M31</f>
      </c>
      <c r="O31" s="25">
        <f>IF(G31=0,0,N31/G31)</f>
      </c>
      <c r="P31" s="39" t="s">
        <v>33</v>
      </c>
      <c r="Q31" s="5" t="s">
        <v>47</v>
      </c>
    </row>
    <row r="32">
      <c r="A32" s="5" t="s">
        <v>65</v>
      </c>
      <c r="B32" s="39" t="s">
        <v>73</v>
      </c>
      <c r="C32" s="17">
        <v>4</v>
      </c>
      <c r="D32" s="17">
        <v>3</v>
      </c>
      <c r="E32" s="5" t="s">
        <v>53</v>
      </c>
      <c r="F32" s="26">
        <f>K32*(1+L32)</f>
      </c>
      <c r="G32" s="19">
        <f>C32*D32*F32</f>
      </c>
      <c r="H32" s="16"/>
      <c r="I32" s="20">
        <v>365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9" t="s">
        <v>33</v>
      </c>
      <c r="Q32" s="5" t="s">
        <v>47</v>
      </c>
    </row>
    <row r="33">
      <c r="A33" s="5" t="s">
        <v>65</v>
      </c>
      <c r="B33" s="39" t="s">
        <v>74</v>
      </c>
      <c r="C33" s="17">
        <v>1</v>
      </c>
      <c r="D33" s="17">
        <v>1</v>
      </c>
      <c r="E33" s="5" t="s">
        <v>55</v>
      </c>
      <c r="F33" s="26">
        <f>K33*(1+L33)</f>
      </c>
      <c r="G33" s="19">
        <f>C33*D33*F33</f>
      </c>
      <c r="H33" s="16"/>
      <c r="I33" s="20">
        <v>410</v>
      </c>
      <c r="J33" s="7">
        <v>1</v>
      </c>
      <c r="K33" s="21">
        <f>I33*J33</f>
      </c>
      <c r="L33" s="22">
        <v>0.21</v>
      </c>
      <c r="M33" s="23">
        <f>F33-K33</f>
      </c>
      <c r="N33" s="24">
        <f>C33*D33*M33</f>
      </c>
      <c r="O33" s="25">
        <f>IF(G33=0,0,N33/G33)</f>
      </c>
      <c r="P33" s="39" t="s">
        <v>33</v>
      </c>
      <c r="Q33" s="5" t="s">
        <v>47</v>
      </c>
    </row>
    <row r="34">
      <c r="A34" s="5" t="s">
        <v>65</v>
      </c>
      <c r="B34" s="39" t="s">
        <v>75</v>
      </c>
      <c r="C34" s="17">
        <v>8</v>
      </c>
      <c r="D34" s="17">
        <v>2</v>
      </c>
      <c r="E34" s="5" t="s">
        <v>46</v>
      </c>
      <c r="F34" s="26">
        <f>K34*(1+L34)</f>
      </c>
      <c r="G34" s="19">
        <f>C34*D34*F34</f>
      </c>
      <c r="H34" s="16"/>
      <c r="I34" s="20">
        <v>455</v>
      </c>
      <c r="J34" s="7">
        <v>1</v>
      </c>
      <c r="K34" s="21">
        <f>I34*J34</f>
      </c>
      <c r="L34" s="22">
        <v>0.22</v>
      </c>
      <c r="M34" s="23">
        <f>F34-K34</f>
      </c>
      <c r="N34" s="24">
        <f>C34*D34*M34</f>
      </c>
      <c r="O34" s="25">
        <f>IF(G34=0,0,N34/G34)</f>
      </c>
      <c r="P34" s="39" t="s">
        <v>33</v>
      </c>
      <c r="Q34" s="5" t="s">
        <v>47</v>
      </c>
    </row>
    <row r="35">
      <c r="A35" s="5" t="s">
        <v>65</v>
      </c>
      <c r="B35" s="39" t="s">
        <v>76</v>
      </c>
      <c r="C35" s="17">
        <v>5</v>
      </c>
      <c r="D35" s="17">
        <v>3</v>
      </c>
      <c r="E35" s="5" t="s">
        <v>53</v>
      </c>
      <c r="F35" s="26">
        <f>K35*(1+L35)</f>
      </c>
      <c r="G35" s="19">
        <f>C35*D35*F35</f>
      </c>
      <c r="H35" s="16"/>
      <c r="I35" s="20">
        <v>500</v>
      </c>
      <c r="J35" s="7">
        <v>1</v>
      </c>
      <c r="K35" s="21">
        <f>I35*J35</f>
      </c>
      <c r="L35" s="22">
        <v>0.23</v>
      </c>
      <c r="M35" s="23">
        <f>F35-K35</f>
      </c>
      <c r="N35" s="24">
        <f>C35*D35*M35</f>
      </c>
      <c r="O35" s="25">
        <f>IF(G35=0,0,N35/G35)</f>
      </c>
      <c r="P35" s="39" t="s">
        <v>33</v>
      </c>
      <c r="Q35" s="5" t="s">
        <v>47</v>
      </c>
    </row>
    <row r="36">
      <c r="A36" s="5" t="s">
        <v>65</v>
      </c>
      <c r="B36" s="39" t="s">
        <v>77</v>
      </c>
      <c r="C36" s="17">
        <v>2</v>
      </c>
      <c r="D36" s="17">
        <v>1</v>
      </c>
      <c r="E36" s="5" t="s">
        <v>55</v>
      </c>
      <c r="F36" s="26">
        <f>K36*(1+L36)</f>
      </c>
      <c r="G36" s="19">
        <f>C36*D36*F36</f>
      </c>
      <c r="H36" s="16"/>
      <c r="I36" s="20">
        <v>545</v>
      </c>
      <c r="J36" s="7">
        <v>1</v>
      </c>
      <c r="K36" s="21">
        <f>I36*J36</f>
      </c>
      <c r="L36" s="22">
        <v>0.24</v>
      </c>
      <c r="M36" s="23">
        <f>F36-K36</f>
      </c>
      <c r="N36" s="24">
        <f>C36*D36*M36</f>
      </c>
      <c r="O36" s="25">
        <f>IF(G36=0,0,N36/G36)</f>
      </c>
      <c r="P36" s="39" t="s">
        <v>33</v>
      </c>
      <c r="Q36" s="5" t="s">
        <v>47</v>
      </c>
    </row>
    <row r="37">
      <c r="A37" s="5" t="s">
        <v>65</v>
      </c>
      <c r="B37" s="39" t="s">
        <v>78</v>
      </c>
      <c r="C37" s="17">
        <v>9</v>
      </c>
      <c r="D37" s="17">
        <v>2</v>
      </c>
      <c r="E37" s="5" t="s">
        <v>46</v>
      </c>
      <c r="F37" s="26">
        <f>K37*(1+L37)</f>
      </c>
      <c r="G37" s="19">
        <f>C37*D37*F37</f>
      </c>
      <c r="H37" s="16"/>
      <c r="I37" s="20">
        <v>590</v>
      </c>
      <c r="J37" s="7">
        <v>1</v>
      </c>
      <c r="K37" s="21">
        <f>I37*J37</f>
      </c>
      <c r="L37" s="22">
        <v>0.25</v>
      </c>
      <c r="M37" s="23">
        <f>F37-K37</f>
      </c>
      <c r="N37" s="24">
        <f>C37*D37*M37</f>
      </c>
      <c r="O37" s="25">
        <f>IF(G37=0,0,N37/G37)</f>
      </c>
      <c r="P37" s="39" t="s">
        <v>33</v>
      </c>
      <c r="Q37" s="5" t="s">
        <v>47</v>
      </c>
    </row>
    <row r="38">
      <c r="A38" s="5" t="s">
        <v>65</v>
      </c>
      <c r="B38" s="39" t="s">
        <v>79</v>
      </c>
      <c r="C38" s="17">
        <v>6</v>
      </c>
      <c r="D38" s="17">
        <v>3</v>
      </c>
      <c r="E38" s="5" t="s">
        <v>53</v>
      </c>
      <c r="F38" s="26">
        <f>K38*(1+L38)</f>
      </c>
      <c r="G38" s="19">
        <f>C38*D38*F38</f>
      </c>
      <c r="H38" s="16"/>
      <c r="I38" s="20">
        <v>635</v>
      </c>
      <c r="J38" s="7">
        <v>1</v>
      </c>
      <c r="K38" s="21">
        <f>I38*J38</f>
      </c>
      <c r="L38" s="22">
        <v>0.26</v>
      </c>
      <c r="M38" s="23">
        <f>F38-K38</f>
      </c>
      <c r="N38" s="24">
        <f>C38*D38*M38</f>
      </c>
      <c r="O38" s="25">
        <f>IF(G38=0,0,N38/G38)</f>
      </c>
      <c r="P38" s="39" t="s">
        <v>33</v>
      </c>
      <c r="Q38" s="5" t="s">
        <v>47</v>
      </c>
    </row>
    <row r="39">
      <c r="A39" s="27" t="s">
        <v>80</v>
      </c>
      <c r="B39" s="40"/>
      <c r="C39" s="28"/>
      <c r="D39" s="28"/>
      <c r="E39" s="28"/>
      <c r="F39" s="28"/>
      <c r="G39" s="29">
        <f>SUM(G25:G38)</f>
      </c>
      <c r="H39" s="28"/>
      <c r="I39" s="28"/>
      <c r="J39" s="28"/>
      <c r="K39" s="28"/>
      <c r="L39" s="28"/>
      <c r="M39" s="28"/>
      <c r="N39" s="30">
        <f>SUM(N25:N38)</f>
      </c>
      <c r="O39" s="31">
        <f>IF(G39=0,0,N39/G39)</f>
      </c>
      <c r="P39" s="40"/>
      <c r="Q39" s="28"/>
    </row>
    <row r="41">
      <c r="A41" s="15" t="s">
        <v>81</v>
      </c>
    </row>
    <row r="42">
      <c r="A42" s="5" t="s">
        <v>82</v>
      </c>
      <c r="B42" s="39" t="s">
        <v>83</v>
      </c>
      <c r="C42" s="17">
        <v>4</v>
      </c>
      <c r="D42" s="17">
        <v>1</v>
      </c>
      <c r="E42" s="5" t="s">
        <v>55</v>
      </c>
      <c r="F42" s="26">
        <f>K42*(1+L42)</f>
      </c>
      <c r="G42" s="19">
        <f>C42*D42*F42</f>
      </c>
      <c r="H42" s="16"/>
      <c r="I42" s="20">
        <v>80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9" t="s">
        <v>33</v>
      </c>
      <c r="Q42" s="5" t="s">
        <v>47</v>
      </c>
    </row>
    <row r="43">
      <c r="A43" s="5" t="s">
        <v>82</v>
      </c>
      <c r="B43" s="39" t="s">
        <v>84</v>
      </c>
      <c r="C43" s="17">
        <v>3</v>
      </c>
      <c r="D43" s="17">
        <v>1</v>
      </c>
      <c r="E43" s="5" t="s">
        <v>55</v>
      </c>
      <c r="F43" s="26">
        <f>K43*(1+L43)</f>
      </c>
      <c r="G43" s="19">
        <f>C43*D43*F43</f>
      </c>
      <c r="H43" s="16"/>
      <c r="I43" s="20">
        <v>170</v>
      </c>
      <c r="J43" s="7">
        <v>1</v>
      </c>
      <c r="K43" s="21">
        <f>I43*J43</f>
      </c>
      <c r="L43" s="22">
        <v>0.2</v>
      </c>
      <c r="M43" s="23">
        <f>F43-K43</f>
      </c>
      <c r="N43" s="24">
        <f>C43*D43*M43</f>
      </c>
      <c r="O43" s="25">
        <f>IF(G43=0,0,N43/G43)</f>
      </c>
      <c r="P43" s="39" t="s">
        <v>33</v>
      </c>
      <c r="Q43" s="5" t="s">
        <v>47</v>
      </c>
    </row>
    <row r="44">
      <c r="A44" s="5" t="s">
        <v>82</v>
      </c>
      <c r="B44" s="39" t="s">
        <v>85</v>
      </c>
      <c r="C44" s="17">
        <v>2</v>
      </c>
      <c r="D44" s="17">
        <v>1</v>
      </c>
      <c r="E44" s="5" t="s">
        <v>55</v>
      </c>
      <c r="F44" s="26">
        <f>K44*(1+L44)</f>
      </c>
      <c r="G44" s="19">
        <f>C44*D44*F44</f>
      </c>
      <c r="H44" s="16"/>
      <c r="I44" s="20">
        <v>260</v>
      </c>
      <c r="J44" s="7">
        <v>1</v>
      </c>
      <c r="K44" s="21">
        <f>I44*J44</f>
      </c>
      <c r="L44" s="22">
        <v>0.2</v>
      </c>
      <c r="M44" s="23">
        <f>F44-K44</f>
      </c>
      <c r="N44" s="24">
        <f>C44*D44*M44</f>
      </c>
      <c r="O44" s="25">
        <f>IF(G44=0,0,N44/G44)</f>
      </c>
      <c r="P44" s="39" t="s">
        <v>33</v>
      </c>
      <c r="Q44" s="5" t="s">
        <v>47</v>
      </c>
    </row>
    <row r="45">
      <c r="A45" s="5" t="s">
        <v>82</v>
      </c>
      <c r="B45" s="39" t="s">
        <v>86</v>
      </c>
      <c r="C45" s="17">
        <v>1</v>
      </c>
      <c r="D45" s="17">
        <v>1</v>
      </c>
      <c r="E45" s="5" t="s">
        <v>55</v>
      </c>
      <c r="F45" s="26">
        <f>K45*(1+L45)</f>
      </c>
      <c r="G45" s="19">
        <f>C45*D45*F45</f>
      </c>
      <c r="H45" s="16"/>
      <c r="I45" s="20">
        <v>350</v>
      </c>
      <c r="J45" s="7">
        <v>1</v>
      </c>
      <c r="K45" s="21">
        <f>I45*J45</f>
      </c>
      <c r="L45" s="22">
        <v>0.2</v>
      </c>
      <c r="M45" s="23">
        <f>F45-K45</f>
      </c>
      <c r="N45" s="24">
        <f>C45*D45*M45</f>
      </c>
      <c r="O45" s="25">
        <f>IF(G45=0,0,N45/G45)</f>
      </c>
      <c r="P45" s="39" t="s">
        <v>33</v>
      </c>
      <c r="Q45" s="5" t="s">
        <v>47</v>
      </c>
    </row>
    <row r="46">
      <c r="A46" s="5" t="s">
        <v>82</v>
      </c>
      <c r="B46" s="39" t="s">
        <v>87</v>
      </c>
      <c r="C46" s="17">
        <v>4</v>
      </c>
      <c r="D46" s="17">
        <v>3</v>
      </c>
      <c r="E46" s="5" t="s">
        <v>55</v>
      </c>
      <c r="F46" s="26">
        <f>K46*(1+L46)</f>
      </c>
      <c r="G46" s="19">
        <f>C46*D46*F46</f>
      </c>
      <c r="H46" s="16"/>
      <c r="I46" s="20">
        <v>235</v>
      </c>
      <c r="J46" s="7">
        <v>1</v>
      </c>
      <c r="K46" s="21">
        <f>I46*J46</f>
      </c>
      <c r="L46" s="22">
        <v>0.17</v>
      </c>
      <c r="M46" s="23">
        <f>F46-K46</f>
      </c>
      <c r="N46" s="24">
        <f>C46*D46*M46</f>
      </c>
      <c r="O46" s="25">
        <f>IF(G46=0,0,N46/G46)</f>
      </c>
      <c r="P46" s="39" t="s">
        <v>33</v>
      </c>
      <c r="Q46" s="5" t="s">
        <v>47</v>
      </c>
    </row>
    <row r="47">
      <c r="A47" s="5" t="s">
        <v>82</v>
      </c>
      <c r="B47" s="39" t="s">
        <v>88</v>
      </c>
      <c r="C47" s="17">
        <v>1</v>
      </c>
      <c r="D47" s="17">
        <v>1</v>
      </c>
      <c r="E47" s="5" t="s">
        <v>46</v>
      </c>
      <c r="F47" s="26">
        <f>K47*(1+L47)</f>
      </c>
      <c r="G47" s="19">
        <f>C47*D47*F47</f>
      </c>
      <c r="H47" s="16"/>
      <c r="I47" s="20">
        <v>280</v>
      </c>
      <c r="J47" s="7">
        <v>1</v>
      </c>
      <c r="K47" s="21">
        <f>I47*J47</f>
      </c>
      <c r="L47" s="22">
        <v>0.18</v>
      </c>
      <c r="M47" s="23">
        <f>F47-K47</f>
      </c>
      <c r="N47" s="24">
        <f>C47*D47*M47</f>
      </c>
      <c r="O47" s="25">
        <f>IF(G47=0,0,N47/G47)</f>
      </c>
      <c r="P47" s="39" t="s">
        <v>33</v>
      </c>
      <c r="Q47" s="5" t="s">
        <v>47</v>
      </c>
    </row>
    <row r="48">
      <c r="A48" s="5" t="s">
        <v>82</v>
      </c>
      <c r="B48" s="39" t="s">
        <v>89</v>
      </c>
      <c r="C48" s="17">
        <v>8</v>
      </c>
      <c r="D48" s="17">
        <v>2</v>
      </c>
      <c r="E48" s="5" t="s">
        <v>53</v>
      </c>
      <c r="F48" s="26">
        <f>K48*(1+L48)</f>
      </c>
      <c r="G48" s="19">
        <f>C48*D48*F48</f>
      </c>
      <c r="H48" s="16"/>
      <c r="I48" s="20">
        <v>325</v>
      </c>
      <c r="J48" s="7">
        <v>1</v>
      </c>
      <c r="K48" s="21">
        <f>I48*J48</f>
      </c>
      <c r="L48" s="22">
        <v>0.19</v>
      </c>
      <c r="M48" s="23">
        <f>F48-K48</f>
      </c>
      <c r="N48" s="24">
        <f>C48*D48*M48</f>
      </c>
      <c r="O48" s="25">
        <f>IF(G48=0,0,N48/G48)</f>
      </c>
      <c r="P48" s="39" t="s">
        <v>33</v>
      </c>
      <c r="Q48" s="5" t="s">
        <v>47</v>
      </c>
    </row>
    <row r="49">
      <c r="A49" s="5" t="s">
        <v>82</v>
      </c>
      <c r="B49" s="39" t="s">
        <v>90</v>
      </c>
      <c r="C49" s="17">
        <v>5</v>
      </c>
      <c r="D49" s="17">
        <v>3</v>
      </c>
      <c r="E49" s="5" t="s">
        <v>55</v>
      </c>
      <c r="F49" s="26">
        <f>K49*(1+L49)</f>
      </c>
      <c r="G49" s="19">
        <f>C49*D49*F49</f>
      </c>
      <c r="H49" s="16"/>
      <c r="I49" s="20">
        <v>370</v>
      </c>
      <c r="J49" s="7">
        <v>1</v>
      </c>
      <c r="K49" s="21">
        <f>I49*J49</f>
      </c>
      <c r="L49" s="22">
        <v>0.2</v>
      </c>
      <c r="M49" s="23">
        <f>F49-K49</f>
      </c>
      <c r="N49" s="24">
        <f>C49*D49*M49</f>
      </c>
      <c r="O49" s="25">
        <f>IF(G49=0,0,N49/G49)</f>
      </c>
      <c r="P49" s="39" t="s">
        <v>33</v>
      </c>
      <c r="Q49" s="5" t="s">
        <v>47</v>
      </c>
    </row>
    <row r="50">
      <c r="A50" s="5" t="s">
        <v>82</v>
      </c>
      <c r="B50" s="39" t="s">
        <v>91</v>
      </c>
      <c r="C50" s="17">
        <v>2</v>
      </c>
      <c r="D50" s="17">
        <v>1</v>
      </c>
      <c r="E50" s="5" t="s">
        <v>46</v>
      </c>
      <c r="F50" s="26">
        <f>K50*(1+L50)</f>
      </c>
      <c r="G50" s="19">
        <f>C50*D50*F50</f>
      </c>
      <c r="H50" s="16"/>
      <c r="I50" s="20">
        <v>415</v>
      </c>
      <c r="J50" s="7">
        <v>1</v>
      </c>
      <c r="K50" s="21">
        <f>I50*J50</f>
      </c>
      <c r="L50" s="22">
        <v>0.21</v>
      </c>
      <c r="M50" s="23">
        <f>F50-K50</f>
      </c>
      <c r="N50" s="24">
        <f>C50*D50*M50</f>
      </c>
      <c r="O50" s="25">
        <f>IF(G50=0,0,N50/G50)</f>
      </c>
      <c r="P50" s="39" t="s">
        <v>33</v>
      </c>
      <c r="Q50" s="5" t="s">
        <v>47</v>
      </c>
    </row>
    <row r="51">
      <c r="A51" s="5" t="s">
        <v>82</v>
      </c>
      <c r="B51" s="39" t="s">
        <v>92</v>
      </c>
      <c r="C51" s="17">
        <v>9</v>
      </c>
      <c r="D51" s="17">
        <v>2</v>
      </c>
      <c r="E51" s="5" t="s">
        <v>53</v>
      </c>
      <c r="F51" s="26">
        <f>K51*(1+L51)</f>
      </c>
      <c r="G51" s="19">
        <f>C51*D51*F51</f>
      </c>
      <c r="H51" s="16"/>
      <c r="I51" s="20">
        <v>460</v>
      </c>
      <c r="J51" s="7">
        <v>1</v>
      </c>
      <c r="K51" s="21">
        <f>I51*J51</f>
      </c>
      <c r="L51" s="22">
        <v>0.22</v>
      </c>
      <c r="M51" s="23">
        <f>F51-K51</f>
      </c>
      <c r="N51" s="24">
        <f>C51*D51*M51</f>
      </c>
      <c r="O51" s="25">
        <f>IF(G51=0,0,N51/G51)</f>
      </c>
      <c r="P51" s="39" t="s">
        <v>33</v>
      </c>
      <c r="Q51" s="5" t="s">
        <v>47</v>
      </c>
    </row>
    <row r="52">
      <c r="A52" s="5" t="s">
        <v>82</v>
      </c>
      <c r="B52" s="39" t="s">
        <v>93</v>
      </c>
      <c r="C52" s="17">
        <v>6</v>
      </c>
      <c r="D52" s="17">
        <v>3</v>
      </c>
      <c r="E52" s="5" t="s">
        <v>55</v>
      </c>
      <c r="F52" s="26">
        <f>K52*(1+L52)</f>
      </c>
      <c r="G52" s="19">
        <f>C52*D52*F52</f>
      </c>
      <c r="H52" s="16"/>
      <c r="I52" s="20">
        <v>505</v>
      </c>
      <c r="J52" s="7">
        <v>1</v>
      </c>
      <c r="K52" s="21">
        <f>I52*J52</f>
      </c>
      <c r="L52" s="22">
        <v>0.23</v>
      </c>
      <c r="M52" s="23">
        <f>F52-K52</f>
      </c>
      <c r="N52" s="24">
        <f>C52*D52*M52</f>
      </c>
      <c r="O52" s="25">
        <f>IF(G52=0,0,N52/G52)</f>
      </c>
      <c r="P52" s="39" t="s">
        <v>33</v>
      </c>
      <c r="Q52" s="5" t="s">
        <v>47</v>
      </c>
    </row>
    <row r="53">
      <c r="A53" s="5" t="s">
        <v>82</v>
      </c>
      <c r="B53" s="39" t="s">
        <v>94</v>
      </c>
      <c r="C53" s="17">
        <v>3</v>
      </c>
      <c r="D53" s="17">
        <v>1</v>
      </c>
      <c r="E53" s="5" t="s">
        <v>46</v>
      </c>
      <c r="F53" s="26">
        <f>K53*(1+L53)</f>
      </c>
      <c r="G53" s="19">
        <f>C53*D53*F53</f>
      </c>
      <c r="H53" s="16"/>
      <c r="I53" s="20">
        <v>550</v>
      </c>
      <c r="J53" s="7">
        <v>1</v>
      </c>
      <c r="K53" s="21">
        <f>I53*J53</f>
      </c>
      <c r="L53" s="22">
        <v>0.24</v>
      </c>
      <c r="M53" s="23">
        <f>F53-K53</f>
      </c>
      <c r="N53" s="24">
        <f>C53*D53*M53</f>
      </c>
      <c r="O53" s="25">
        <f>IF(G53=0,0,N53/G53)</f>
      </c>
      <c r="P53" s="39" t="s">
        <v>33</v>
      </c>
      <c r="Q53" s="5" t="s">
        <v>47</v>
      </c>
    </row>
    <row r="54">
      <c r="A54" s="5" t="s">
        <v>82</v>
      </c>
      <c r="B54" s="39" t="s">
        <v>95</v>
      </c>
      <c r="C54" s="17">
        <v>10</v>
      </c>
      <c r="D54" s="17">
        <v>2</v>
      </c>
      <c r="E54" s="5" t="s">
        <v>53</v>
      </c>
      <c r="F54" s="26">
        <f>K54*(1+L54)</f>
      </c>
      <c r="G54" s="19">
        <f>C54*D54*F54</f>
      </c>
      <c r="H54" s="16"/>
      <c r="I54" s="20">
        <v>595</v>
      </c>
      <c r="J54" s="7">
        <v>1</v>
      </c>
      <c r="K54" s="21">
        <f>I54*J54</f>
      </c>
      <c r="L54" s="22">
        <v>0.25</v>
      </c>
      <c r="M54" s="23">
        <f>F54-K54</f>
      </c>
      <c r="N54" s="24">
        <f>C54*D54*M54</f>
      </c>
      <c r="O54" s="25">
        <f>IF(G54=0,0,N54/G54)</f>
      </c>
      <c r="P54" s="39" t="s">
        <v>33</v>
      </c>
      <c r="Q54" s="5" t="s">
        <v>47</v>
      </c>
    </row>
    <row r="55">
      <c r="A55" s="5" t="s">
        <v>82</v>
      </c>
      <c r="B55" s="39" t="s">
        <v>96</v>
      </c>
      <c r="C55" s="17">
        <v>7</v>
      </c>
      <c r="D55" s="17">
        <v>3</v>
      </c>
      <c r="E55" s="5" t="s">
        <v>55</v>
      </c>
      <c r="F55" s="26">
        <f>K55*(1+L55)</f>
      </c>
      <c r="G55" s="19">
        <f>C55*D55*F55</f>
      </c>
      <c r="H55" s="16"/>
      <c r="I55" s="20">
        <v>640</v>
      </c>
      <c r="J55" s="7">
        <v>1</v>
      </c>
      <c r="K55" s="21">
        <f>I55*J55</f>
      </c>
      <c r="L55" s="22">
        <v>0.26</v>
      </c>
      <c r="M55" s="23">
        <f>F55-K55</f>
      </c>
      <c r="N55" s="24">
        <f>C55*D55*M55</f>
      </c>
      <c r="O55" s="25">
        <f>IF(G55=0,0,N55/G55)</f>
      </c>
      <c r="P55" s="39" t="s">
        <v>33</v>
      </c>
      <c r="Q55" s="5" t="s">
        <v>47</v>
      </c>
    </row>
    <row r="56">
      <c r="A56" s="27" t="s">
        <v>97</v>
      </c>
      <c r="B56" s="40"/>
      <c r="C56" s="28"/>
      <c r="D56" s="28"/>
      <c r="E56" s="28"/>
      <c r="F56" s="28"/>
      <c r="G56" s="29">
        <f>SUM(G42:G55)</f>
      </c>
      <c r="H56" s="28"/>
      <c r="I56" s="28"/>
      <c r="J56" s="28"/>
      <c r="K56" s="28"/>
      <c r="L56" s="28"/>
      <c r="M56" s="28"/>
      <c r="N56" s="30">
        <f>SUM(N42:N55)</f>
      </c>
      <c r="O56" s="31">
        <f>IF(G56=0,0,N56/G56)</f>
      </c>
      <c r="P56" s="40"/>
      <c r="Q56" s="28"/>
    </row>
    <row r="58">
      <c r="A58" s="32" t="s">
        <v>98</v>
      </c>
      <c r="B58" s="41"/>
      <c r="C58" s="33"/>
      <c r="D58" s="33"/>
      <c r="E58" s="33"/>
      <c r="F58" s="33"/>
      <c r="G58" s="34">
        <f>G22+G39+G56</f>
      </c>
      <c r="H58" s="33"/>
      <c r="I58" s="33"/>
      <c r="J58" s="33"/>
      <c r="K58" s="33"/>
      <c r="L58" s="33"/>
      <c r="M58" s="33"/>
      <c r="N58" s="35">
        <f>N22+N39+N56</f>
      </c>
      <c r="O58" s="36">
        <f>IF(G58=0,0,N58/G58)</f>
      </c>
      <c r="P58" s="41"/>
      <c r="Q58" s="33"/>
    </row>
  </sheetData>
  <mergeCells>
    <mergeCell ref="A1:Q1"/>
    <mergeCell ref="A7:Q7"/>
    <mergeCell ref="A22:E22"/>
    <mergeCell ref="A24:Q24"/>
    <mergeCell ref="A39:E39"/>
    <mergeCell ref="A41:Q41"/>
    <mergeCell ref="A56:E56"/>
    <mergeCell ref="A58:E58"/>
  </mergeCells>
  <headerFooter/>
  <legacy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Q5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19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99</v>
      </c>
    </row>
    <row r="8">
      <c r="A8" s="5" t="s">
        <v>100</v>
      </c>
      <c r="B8" s="39" t="s">
        <v>101</v>
      </c>
      <c r="C8" s="17">
        <v>5</v>
      </c>
      <c r="D8" s="17">
        <v>1</v>
      </c>
      <c r="E8" s="5" t="s">
        <v>46</v>
      </c>
      <c r="F8" s="26">
        <f>K8*(1+L8)</f>
      </c>
      <c r="G8" s="19">
        <f>C8*D8*F8</f>
      </c>
      <c r="H8" s="16"/>
      <c r="I8" s="20">
        <v>90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5" t="s">
        <v>100</v>
      </c>
      <c r="B9" s="39" t="s">
        <v>102</v>
      </c>
      <c r="C9" s="17">
        <v>4</v>
      </c>
      <c r="D9" s="17">
        <v>1</v>
      </c>
      <c r="E9" s="5" t="s">
        <v>46</v>
      </c>
      <c r="F9" s="26">
        <f>K9*(1+L9)</f>
      </c>
      <c r="G9" s="19">
        <f>C9*D9*F9</f>
      </c>
      <c r="H9" s="16"/>
      <c r="I9" s="20">
        <v>180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9" t="s">
        <v>33</v>
      </c>
      <c r="Q9" s="5" t="s">
        <v>47</v>
      </c>
    </row>
    <row r="10">
      <c r="A10" s="5" t="s">
        <v>100</v>
      </c>
      <c r="B10" s="39" t="s">
        <v>103</v>
      </c>
      <c r="C10" s="17">
        <v>3</v>
      </c>
      <c r="D10" s="17">
        <v>1</v>
      </c>
      <c r="E10" s="5" t="s">
        <v>46</v>
      </c>
      <c r="F10" s="26">
        <f>K10*(1+L10)</f>
      </c>
      <c r="G10" s="19">
        <f>C10*D10*F10</f>
      </c>
      <c r="H10" s="16"/>
      <c r="I10" s="20">
        <v>270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9" t="s">
        <v>33</v>
      </c>
      <c r="Q10" s="5" t="s">
        <v>47</v>
      </c>
    </row>
    <row r="11">
      <c r="A11" s="5" t="s">
        <v>100</v>
      </c>
      <c r="B11" s="39" t="s">
        <v>104</v>
      </c>
      <c r="C11" s="17">
        <v>5</v>
      </c>
      <c r="D11" s="17">
        <v>3</v>
      </c>
      <c r="E11" s="5" t="s">
        <v>46</v>
      </c>
      <c r="F11" s="26">
        <f>K11*(1+L11)</f>
      </c>
      <c r="G11" s="19">
        <f>C11*D11*F11</f>
      </c>
      <c r="H11" s="16"/>
      <c r="I11" s="20">
        <v>240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9" t="s">
        <v>33</v>
      </c>
      <c r="Q11" s="5" t="s">
        <v>47</v>
      </c>
    </row>
    <row r="12">
      <c r="A12" s="5" t="s">
        <v>100</v>
      </c>
      <c r="B12" s="39" t="s">
        <v>105</v>
      </c>
      <c r="C12" s="17">
        <v>2</v>
      </c>
      <c r="D12" s="17">
        <v>1</v>
      </c>
      <c r="E12" s="5" t="s">
        <v>53</v>
      </c>
      <c r="F12" s="26">
        <f>K12*(1+L12)</f>
      </c>
      <c r="G12" s="19">
        <f>C12*D12*F12</f>
      </c>
      <c r="H12" s="16"/>
      <c r="I12" s="20">
        <v>285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100</v>
      </c>
      <c r="B13" s="39" t="s">
        <v>106</v>
      </c>
      <c r="C13" s="17">
        <v>9</v>
      </c>
      <c r="D13" s="17">
        <v>2</v>
      </c>
      <c r="E13" s="5" t="s">
        <v>55</v>
      </c>
      <c r="F13" s="26">
        <f>K13*(1+L13)</f>
      </c>
      <c r="G13" s="19">
        <f>C13*D13*F13</f>
      </c>
      <c r="H13" s="16"/>
      <c r="I13" s="20">
        <v>330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9" t="s">
        <v>33</v>
      </c>
      <c r="Q13" s="5" t="s">
        <v>47</v>
      </c>
    </row>
    <row r="14">
      <c r="A14" s="5" t="s">
        <v>100</v>
      </c>
      <c r="B14" s="39" t="s">
        <v>107</v>
      </c>
      <c r="C14" s="17">
        <v>6</v>
      </c>
      <c r="D14" s="17">
        <v>3</v>
      </c>
      <c r="E14" s="5" t="s">
        <v>46</v>
      </c>
      <c r="F14" s="26">
        <f>K14*(1+L14)</f>
      </c>
      <c r="G14" s="19">
        <f>C14*D14*F14</f>
      </c>
      <c r="H14" s="16"/>
      <c r="I14" s="20">
        <v>375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9" t="s">
        <v>33</v>
      </c>
      <c r="Q14" s="5" t="s">
        <v>47</v>
      </c>
    </row>
    <row r="15">
      <c r="A15" s="5" t="s">
        <v>100</v>
      </c>
      <c r="B15" s="39" t="s">
        <v>108</v>
      </c>
      <c r="C15" s="17">
        <v>3</v>
      </c>
      <c r="D15" s="17">
        <v>1</v>
      </c>
      <c r="E15" s="5" t="s">
        <v>53</v>
      </c>
      <c r="F15" s="26">
        <f>K15*(1+L15)</f>
      </c>
      <c r="G15" s="19">
        <f>C15*D15*F15</f>
      </c>
      <c r="H15" s="16"/>
      <c r="I15" s="20">
        <v>420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9" t="s">
        <v>33</v>
      </c>
      <c r="Q15" s="5" t="s">
        <v>47</v>
      </c>
    </row>
    <row r="16">
      <c r="A16" s="5" t="s">
        <v>100</v>
      </c>
      <c r="B16" s="39" t="s">
        <v>109</v>
      </c>
      <c r="C16" s="17">
        <v>10</v>
      </c>
      <c r="D16" s="17">
        <v>2</v>
      </c>
      <c r="E16" s="5" t="s">
        <v>55</v>
      </c>
      <c r="F16" s="26">
        <f>K16*(1+L16)</f>
      </c>
      <c r="G16" s="19">
        <f>C16*D16*F16</f>
      </c>
      <c r="H16" s="16"/>
      <c r="I16" s="20">
        <v>465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9" t="s">
        <v>33</v>
      </c>
      <c r="Q16" s="5" t="s">
        <v>47</v>
      </c>
    </row>
    <row r="17">
      <c r="A17" s="5" t="s">
        <v>100</v>
      </c>
      <c r="B17" s="39" t="s">
        <v>110</v>
      </c>
      <c r="C17" s="17">
        <v>7</v>
      </c>
      <c r="D17" s="17">
        <v>3</v>
      </c>
      <c r="E17" s="5" t="s">
        <v>46</v>
      </c>
      <c r="F17" s="26">
        <f>K17*(1+L17)</f>
      </c>
      <c r="G17" s="19">
        <f>C17*D17*F17</f>
      </c>
      <c r="H17" s="16"/>
      <c r="I17" s="20">
        <v>510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100</v>
      </c>
      <c r="B18" s="39" t="s">
        <v>111</v>
      </c>
      <c r="C18" s="17">
        <v>4</v>
      </c>
      <c r="D18" s="17">
        <v>1</v>
      </c>
      <c r="E18" s="5" t="s">
        <v>53</v>
      </c>
      <c r="F18" s="26">
        <f>K18*(1+L18)</f>
      </c>
      <c r="G18" s="19">
        <f>C18*D18*F18</f>
      </c>
      <c r="H18" s="16"/>
      <c r="I18" s="20">
        <v>555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100</v>
      </c>
      <c r="B19" s="39" t="s">
        <v>112</v>
      </c>
      <c r="C19" s="17">
        <v>1</v>
      </c>
      <c r="D19" s="17">
        <v>2</v>
      </c>
      <c r="E19" s="5" t="s">
        <v>55</v>
      </c>
      <c r="F19" s="26">
        <f>K19*(1+L19)</f>
      </c>
      <c r="G19" s="19">
        <f>C19*D19*F19</f>
      </c>
      <c r="H19" s="16"/>
      <c r="I19" s="20">
        <v>600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9" t="s">
        <v>33</v>
      </c>
      <c r="Q19" s="5" t="s">
        <v>47</v>
      </c>
    </row>
    <row r="20">
      <c r="A20" s="5" t="s">
        <v>100</v>
      </c>
      <c r="B20" s="39" t="s">
        <v>113</v>
      </c>
      <c r="C20" s="17">
        <v>8</v>
      </c>
      <c r="D20" s="17">
        <v>3</v>
      </c>
      <c r="E20" s="5" t="s">
        <v>46</v>
      </c>
      <c r="F20" s="26">
        <f>K20*(1+L20)</f>
      </c>
      <c r="G20" s="19">
        <f>C20*D20*F20</f>
      </c>
      <c r="H20" s="16"/>
      <c r="I20" s="20">
        <v>645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9" t="s">
        <v>33</v>
      </c>
      <c r="Q20" s="5" t="s">
        <v>47</v>
      </c>
    </row>
    <row r="21">
      <c r="A21" s="27" t="s">
        <v>114</v>
      </c>
      <c r="B21" s="40"/>
      <c r="C21" s="28"/>
      <c r="D21" s="28"/>
      <c r="E21" s="28"/>
      <c r="F21" s="28"/>
      <c r="G21" s="29">
        <f>SUM(G8:G20)</f>
      </c>
      <c r="H21" s="28"/>
      <c r="I21" s="28"/>
      <c r="J21" s="28"/>
      <c r="K21" s="28"/>
      <c r="L21" s="28"/>
      <c r="M21" s="28"/>
      <c r="N21" s="30">
        <f>SUM(N8:N20)</f>
      </c>
      <c r="O21" s="31">
        <f>IF(G21=0,0,N21/G21)</f>
      </c>
      <c r="P21" s="40"/>
      <c r="Q21" s="28"/>
    </row>
    <row r="23">
      <c r="A23" s="15" t="s">
        <v>115</v>
      </c>
    </row>
    <row r="24">
      <c r="A24" s="5" t="s">
        <v>116</v>
      </c>
      <c r="B24" s="39" t="s">
        <v>117</v>
      </c>
      <c r="C24" s="17">
        <v>1</v>
      </c>
      <c r="D24" s="17">
        <v>1</v>
      </c>
      <c r="E24" s="5" t="s">
        <v>53</v>
      </c>
      <c r="F24" s="26">
        <f>K24*(1+L24)</f>
      </c>
      <c r="G24" s="19">
        <f>C24*D24*F24</f>
      </c>
      <c r="H24" s="16"/>
      <c r="I24" s="20">
        <v>100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9" t="s">
        <v>33</v>
      </c>
      <c r="Q24" s="5" t="s">
        <v>47</v>
      </c>
    </row>
    <row r="25">
      <c r="A25" s="5" t="s">
        <v>116</v>
      </c>
      <c r="B25" s="39" t="s">
        <v>118</v>
      </c>
      <c r="C25" s="17">
        <v>5</v>
      </c>
      <c r="D25" s="17">
        <v>1</v>
      </c>
      <c r="E25" s="5" t="s">
        <v>53</v>
      </c>
      <c r="F25" s="26">
        <f>K25*(1+L25)</f>
      </c>
      <c r="G25" s="19">
        <f>C25*D25*F25</f>
      </c>
      <c r="H25" s="16"/>
      <c r="I25" s="20">
        <v>190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9" t="s">
        <v>33</v>
      </c>
      <c r="Q25" s="5" t="s">
        <v>47</v>
      </c>
    </row>
    <row r="26">
      <c r="A26" s="5" t="s">
        <v>116</v>
      </c>
      <c r="B26" s="39" t="s">
        <v>119</v>
      </c>
      <c r="C26" s="17">
        <v>4</v>
      </c>
      <c r="D26" s="17">
        <v>1</v>
      </c>
      <c r="E26" s="5" t="s">
        <v>53</v>
      </c>
      <c r="F26" s="26">
        <f>K26*(1+L26)</f>
      </c>
      <c r="G26" s="19">
        <f>C26*D26*F26</f>
      </c>
      <c r="H26" s="16"/>
      <c r="I26" s="20">
        <v>280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5" t="s">
        <v>116</v>
      </c>
      <c r="B27" s="39" t="s">
        <v>120</v>
      </c>
      <c r="C27" s="17">
        <v>6</v>
      </c>
      <c r="D27" s="17">
        <v>3</v>
      </c>
      <c r="E27" s="5" t="s">
        <v>53</v>
      </c>
      <c r="F27" s="26">
        <f>K27*(1+L27)</f>
      </c>
      <c r="G27" s="19">
        <f>C27*D27*F27</f>
      </c>
      <c r="H27" s="16"/>
      <c r="I27" s="20">
        <v>245</v>
      </c>
      <c r="J27" s="7">
        <v>1</v>
      </c>
      <c r="K27" s="21">
        <f>I27*J27</f>
      </c>
      <c r="L27" s="22">
        <v>0.17</v>
      </c>
      <c r="M27" s="23">
        <f>F27-K27</f>
      </c>
      <c r="N27" s="24">
        <f>C27*D27*M27</f>
      </c>
      <c r="O27" s="25">
        <f>IF(G27=0,0,N27/G27)</f>
      </c>
      <c r="P27" s="39" t="s">
        <v>33</v>
      </c>
      <c r="Q27" s="5" t="s">
        <v>47</v>
      </c>
    </row>
    <row r="28">
      <c r="A28" s="5" t="s">
        <v>116</v>
      </c>
      <c r="B28" s="39" t="s">
        <v>121</v>
      </c>
      <c r="C28" s="17">
        <v>3</v>
      </c>
      <c r="D28" s="17">
        <v>1</v>
      </c>
      <c r="E28" s="5" t="s">
        <v>55</v>
      </c>
      <c r="F28" s="26">
        <f>K28*(1+L28)</f>
      </c>
      <c r="G28" s="19">
        <f>C28*D28*F28</f>
      </c>
      <c r="H28" s="16"/>
      <c r="I28" s="20">
        <v>290</v>
      </c>
      <c r="J28" s="7">
        <v>1</v>
      </c>
      <c r="K28" s="21">
        <f>I28*J28</f>
      </c>
      <c r="L28" s="22">
        <v>0.18</v>
      </c>
      <c r="M28" s="23">
        <f>F28-K28</f>
      </c>
      <c r="N28" s="24">
        <f>C28*D28*M28</f>
      </c>
      <c r="O28" s="25">
        <f>IF(G28=0,0,N28/G28)</f>
      </c>
      <c r="P28" s="39" t="s">
        <v>33</v>
      </c>
      <c r="Q28" s="5" t="s">
        <v>47</v>
      </c>
    </row>
    <row r="29">
      <c r="A29" s="5" t="s">
        <v>116</v>
      </c>
      <c r="B29" s="39" t="s">
        <v>122</v>
      </c>
      <c r="C29" s="17">
        <v>10</v>
      </c>
      <c r="D29" s="17">
        <v>2</v>
      </c>
      <c r="E29" s="5" t="s">
        <v>46</v>
      </c>
      <c r="F29" s="26">
        <f>K29*(1+L29)</f>
      </c>
      <c r="G29" s="19">
        <f>C29*D29*F29</f>
      </c>
      <c r="H29" s="16"/>
      <c r="I29" s="20">
        <v>335</v>
      </c>
      <c r="J29" s="7">
        <v>1</v>
      </c>
      <c r="K29" s="21">
        <f>I29*J29</f>
      </c>
      <c r="L29" s="22">
        <v>0.19</v>
      </c>
      <c r="M29" s="23">
        <f>F29-K29</f>
      </c>
      <c r="N29" s="24">
        <f>C29*D29*M29</f>
      </c>
      <c r="O29" s="25">
        <f>IF(G29=0,0,N29/G29)</f>
      </c>
      <c r="P29" s="39" t="s">
        <v>33</v>
      </c>
      <c r="Q29" s="5" t="s">
        <v>47</v>
      </c>
    </row>
    <row r="30">
      <c r="A30" s="5" t="s">
        <v>116</v>
      </c>
      <c r="B30" s="39" t="s">
        <v>123</v>
      </c>
      <c r="C30" s="17">
        <v>7</v>
      </c>
      <c r="D30" s="17">
        <v>3</v>
      </c>
      <c r="E30" s="5" t="s">
        <v>53</v>
      </c>
      <c r="F30" s="26">
        <f>K30*(1+L30)</f>
      </c>
      <c r="G30" s="19">
        <f>C30*D30*F30</f>
      </c>
      <c r="H30" s="16"/>
      <c r="I30" s="20">
        <v>380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9" t="s">
        <v>33</v>
      </c>
      <c r="Q30" s="5" t="s">
        <v>47</v>
      </c>
    </row>
    <row r="31">
      <c r="A31" s="5" t="s">
        <v>116</v>
      </c>
      <c r="B31" s="39" t="s">
        <v>124</v>
      </c>
      <c r="C31" s="17">
        <v>4</v>
      </c>
      <c r="D31" s="17">
        <v>1</v>
      </c>
      <c r="E31" s="5" t="s">
        <v>55</v>
      </c>
      <c r="F31" s="26">
        <f>K31*(1+L31)</f>
      </c>
      <c r="G31" s="19">
        <f>C31*D31*F31</f>
      </c>
      <c r="H31" s="16"/>
      <c r="I31" s="20">
        <v>425</v>
      </c>
      <c r="J31" s="7">
        <v>1</v>
      </c>
      <c r="K31" s="21">
        <f>I31*J31</f>
      </c>
      <c r="L31" s="22">
        <v>0.21</v>
      </c>
      <c r="M31" s="23">
        <f>F31-K31</f>
      </c>
      <c r="N31" s="24">
        <f>C31*D31*M31</f>
      </c>
      <c r="O31" s="25">
        <f>IF(G31=0,0,N31/G31)</f>
      </c>
      <c r="P31" s="39" t="s">
        <v>33</v>
      </c>
      <c r="Q31" s="5" t="s">
        <v>47</v>
      </c>
    </row>
    <row r="32">
      <c r="A32" s="5" t="s">
        <v>116</v>
      </c>
      <c r="B32" s="39" t="s">
        <v>125</v>
      </c>
      <c r="C32" s="17">
        <v>1</v>
      </c>
      <c r="D32" s="17">
        <v>2</v>
      </c>
      <c r="E32" s="5" t="s">
        <v>46</v>
      </c>
      <c r="F32" s="26">
        <f>K32*(1+L32)</f>
      </c>
      <c r="G32" s="19">
        <f>C32*D32*F32</f>
      </c>
      <c r="H32" s="16"/>
      <c r="I32" s="20">
        <v>470</v>
      </c>
      <c r="J32" s="7">
        <v>1</v>
      </c>
      <c r="K32" s="21">
        <f>I32*J32</f>
      </c>
      <c r="L32" s="22">
        <v>0.22</v>
      </c>
      <c r="M32" s="23">
        <f>F32-K32</f>
      </c>
      <c r="N32" s="24">
        <f>C32*D32*M32</f>
      </c>
      <c r="O32" s="25">
        <f>IF(G32=0,0,N32/G32)</f>
      </c>
      <c r="P32" s="39" t="s">
        <v>33</v>
      </c>
      <c r="Q32" s="5" t="s">
        <v>47</v>
      </c>
    </row>
    <row r="33">
      <c r="A33" s="5" t="s">
        <v>116</v>
      </c>
      <c r="B33" s="39" t="s">
        <v>126</v>
      </c>
      <c r="C33" s="17">
        <v>8</v>
      </c>
      <c r="D33" s="17">
        <v>3</v>
      </c>
      <c r="E33" s="5" t="s">
        <v>53</v>
      </c>
      <c r="F33" s="26">
        <f>K33*(1+L33)</f>
      </c>
      <c r="G33" s="19">
        <f>C33*D33*F33</f>
      </c>
      <c r="H33" s="16"/>
      <c r="I33" s="20">
        <v>515</v>
      </c>
      <c r="J33" s="7">
        <v>1</v>
      </c>
      <c r="K33" s="21">
        <f>I33*J33</f>
      </c>
      <c r="L33" s="22">
        <v>0.23</v>
      </c>
      <c r="M33" s="23">
        <f>F33-K33</f>
      </c>
      <c r="N33" s="24">
        <f>C33*D33*M33</f>
      </c>
      <c r="O33" s="25">
        <f>IF(G33=0,0,N33/G33)</f>
      </c>
      <c r="P33" s="39" t="s">
        <v>33</v>
      </c>
      <c r="Q33" s="5" t="s">
        <v>47</v>
      </c>
    </row>
    <row r="34">
      <c r="A34" s="5" t="s">
        <v>116</v>
      </c>
      <c r="B34" s="39" t="s">
        <v>127</v>
      </c>
      <c r="C34" s="17">
        <v>5</v>
      </c>
      <c r="D34" s="17">
        <v>1</v>
      </c>
      <c r="E34" s="5" t="s">
        <v>55</v>
      </c>
      <c r="F34" s="26">
        <f>K34*(1+L34)</f>
      </c>
      <c r="G34" s="19">
        <f>C34*D34*F34</f>
      </c>
      <c r="H34" s="16"/>
      <c r="I34" s="20">
        <v>560</v>
      </c>
      <c r="J34" s="7">
        <v>1</v>
      </c>
      <c r="K34" s="21">
        <f>I34*J34</f>
      </c>
      <c r="L34" s="22">
        <v>0.24</v>
      </c>
      <c r="M34" s="23">
        <f>F34-K34</f>
      </c>
      <c r="N34" s="24">
        <f>C34*D34*M34</f>
      </c>
      <c r="O34" s="25">
        <f>IF(G34=0,0,N34/G34)</f>
      </c>
      <c r="P34" s="39" t="s">
        <v>33</v>
      </c>
      <c r="Q34" s="5" t="s">
        <v>47</v>
      </c>
    </row>
    <row r="35">
      <c r="A35" s="5" t="s">
        <v>116</v>
      </c>
      <c r="B35" s="39" t="s">
        <v>128</v>
      </c>
      <c r="C35" s="17">
        <v>2</v>
      </c>
      <c r="D35" s="17">
        <v>2</v>
      </c>
      <c r="E35" s="5" t="s">
        <v>46</v>
      </c>
      <c r="F35" s="26">
        <f>K35*(1+L35)</f>
      </c>
      <c r="G35" s="19">
        <f>C35*D35*F35</f>
      </c>
      <c r="H35" s="16"/>
      <c r="I35" s="20">
        <v>605</v>
      </c>
      <c r="J35" s="7">
        <v>1</v>
      </c>
      <c r="K35" s="21">
        <f>I35*J35</f>
      </c>
      <c r="L35" s="22">
        <v>0.25</v>
      </c>
      <c r="M35" s="23">
        <f>F35-K35</f>
      </c>
      <c r="N35" s="24">
        <f>C35*D35*M35</f>
      </c>
      <c r="O35" s="25">
        <f>IF(G35=0,0,N35/G35)</f>
      </c>
      <c r="P35" s="39" t="s">
        <v>33</v>
      </c>
      <c r="Q35" s="5" t="s">
        <v>47</v>
      </c>
    </row>
    <row r="36">
      <c r="A36" s="5" t="s">
        <v>116</v>
      </c>
      <c r="B36" s="39" t="s">
        <v>129</v>
      </c>
      <c r="C36" s="17">
        <v>9</v>
      </c>
      <c r="D36" s="17">
        <v>3</v>
      </c>
      <c r="E36" s="5" t="s">
        <v>53</v>
      </c>
      <c r="F36" s="26">
        <f>K36*(1+L36)</f>
      </c>
      <c r="G36" s="19">
        <f>C36*D36*F36</f>
      </c>
      <c r="H36" s="16"/>
      <c r="I36" s="20">
        <v>650</v>
      </c>
      <c r="J36" s="7">
        <v>1</v>
      </c>
      <c r="K36" s="21">
        <f>I36*J36</f>
      </c>
      <c r="L36" s="22">
        <v>0.26</v>
      </c>
      <c r="M36" s="23">
        <f>F36-K36</f>
      </c>
      <c r="N36" s="24">
        <f>C36*D36*M36</f>
      </c>
      <c r="O36" s="25">
        <f>IF(G36=0,0,N36/G36)</f>
      </c>
      <c r="P36" s="39" t="s">
        <v>33</v>
      </c>
      <c r="Q36" s="5" t="s">
        <v>47</v>
      </c>
    </row>
    <row r="37">
      <c r="A37" s="27" t="s">
        <v>130</v>
      </c>
      <c r="B37" s="40"/>
      <c r="C37" s="28"/>
      <c r="D37" s="28"/>
      <c r="E37" s="28"/>
      <c r="F37" s="28"/>
      <c r="G37" s="29">
        <f>SUM(G24:G36)</f>
      </c>
      <c r="H37" s="28"/>
      <c r="I37" s="28"/>
      <c r="J37" s="28"/>
      <c r="K37" s="28"/>
      <c r="L37" s="28"/>
      <c r="M37" s="28"/>
      <c r="N37" s="30">
        <f>SUM(N24:N36)</f>
      </c>
      <c r="O37" s="31">
        <f>IF(G37=0,0,N37/G37)</f>
      </c>
      <c r="P37" s="40"/>
      <c r="Q37" s="28"/>
    </row>
    <row r="39">
      <c r="A39" s="15" t="s">
        <v>131</v>
      </c>
    </row>
    <row r="40">
      <c r="A40" s="5" t="s">
        <v>132</v>
      </c>
      <c r="B40" s="39" t="s">
        <v>133</v>
      </c>
      <c r="C40" s="17">
        <v>2</v>
      </c>
      <c r="D40" s="17">
        <v>1</v>
      </c>
      <c r="E40" s="5" t="s">
        <v>55</v>
      </c>
      <c r="F40" s="26">
        <f>K40*(1+L40)</f>
      </c>
      <c r="G40" s="19">
        <f>C40*D40*F40</f>
      </c>
      <c r="H40" s="16"/>
      <c r="I40" s="20">
        <v>110</v>
      </c>
      <c r="J40" s="7">
        <v>1</v>
      </c>
      <c r="K40" s="21">
        <f>I40*J40</f>
      </c>
      <c r="L40" s="22">
        <v>0.2</v>
      </c>
      <c r="M40" s="23">
        <f>F40-K40</f>
      </c>
      <c r="N40" s="24">
        <f>C40*D40*M40</f>
      </c>
      <c r="O40" s="25">
        <f>IF(G40=0,0,N40/G40)</f>
      </c>
      <c r="P40" s="39" t="s">
        <v>33</v>
      </c>
      <c r="Q40" s="5" t="s">
        <v>47</v>
      </c>
    </row>
    <row r="41">
      <c r="A41" s="5" t="s">
        <v>132</v>
      </c>
      <c r="B41" s="39" t="s">
        <v>134</v>
      </c>
      <c r="C41" s="17">
        <v>1</v>
      </c>
      <c r="D41" s="17">
        <v>1</v>
      </c>
      <c r="E41" s="5" t="s">
        <v>55</v>
      </c>
      <c r="F41" s="26">
        <f>K41*(1+L41)</f>
      </c>
      <c r="G41" s="19">
        <f>C41*D41*F41</f>
      </c>
      <c r="H41" s="16"/>
      <c r="I41" s="20">
        <v>200</v>
      </c>
      <c r="J41" s="7">
        <v>1</v>
      </c>
      <c r="K41" s="21">
        <f>I41*J41</f>
      </c>
      <c r="L41" s="22">
        <v>0.2</v>
      </c>
      <c r="M41" s="23">
        <f>F41-K41</f>
      </c>
      <c r="N41" s="24">
        <f>C41*D41*M41</f>
      </c>
      <c r="O41" s="25">
        <f>IF(G41=0,0,N41/G41)</f>
      </c>
      <c r="P41" s="39" t="s">
        <v>33</v>
      </c>
      <c r="Q41" s="5" t="s">
        <v>47</v>
      </c>
    </row>
    <row r="42">
      <c r="A42" s="5" t="s">
        <v>132</v>
      </c>
      <c r="B42" s="39" t="s">
        <v>135</v>
      </c>
      <c r="C42" s="17">
        <v>5</v>
      </c>
      <c r="D42" s="17">
        <v>1</v>
      </c>
      <c r="E42" s="5" t="s">
        <v>55</v>
      </c>
      <c r="F42" s="26">
        <f>K42*(1+L42)</f>
      </c>
      <c r="G42" s="19">
        <f>C42*D42*F42</f>
      </c>
      <c r="H42" s="16"/>
      <c r="I42" s="20">
        <v>290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9" t="s">
        <v>33</v>
      </c>
      <c r="Q42" s="5" t="s">
        <v>47</v>
      </c>
    </row>
    <row r="43">
      <c r="A43" s="5" t="s">
        <v>132</v>
      </c>
      <c r="B43" s="39" t="s">
        <v>136</v>
      </c>
      <c r="C43" s="17">
        <v>7</v>
      </c>
      <c r="D43" s="17">
        <v>3</v>
      </c>
      <c r="E43" s="5" t="s">
        <v>55</v>
      </c>
      <c r="F43" s="26">
        <f>K43*(1+L43)</f>
      </c>
      <c r="G43" s="19">
        <f>C43*D43*F43</f>
      </c>
      <c r="H43" s="16"/>
      <c r="I43" s="20">
        <v>250</v>
      </c>
      <c r="J43" s="7">
        <v>1</v>
      </c>
      <c r="K43" s="21">
        <f>I43*J43</f>
      </c>
      <c r="L43" s="22">
        <v>0.17</v>
      </c>
      <c r="M43" s="23">
        <f>F43-K43</f>
      </c>
      <c r="N43" s="24">
        <f>C43*D43*M43</f>
      </c>
      <c r="O43" s="25">
        <f>IF(G43=0,0,N43/G43)</f>
      </c>
      <c r="P43" s="39" t="s">
        <v>33</v>
      </c>
      <c r="Q43" s="5" t="s">
        <v>47</v>
      </c>
    </row>
    <row r="44">
      <c r="A44" s="5" t="s">
        <v>132</v>
      </c>
      <c r="B44" s="39" t="s">
        <v>137</v>
      </c>
      <c r="C44" s="17">
        <v>4</v>
      </c>
      <c r="D44" s="17">
        <v>1</v>
      </c>
      <c r="E44" s="5" t="s">
        <v>46</v>
      </c>
      <c r="F44" s="26">
        <f>K44*(1+L44)</f>
      </c>
      <c r="G44" s="19">
        <f>C44*D44*F44</f>
      </c>
      <c r="H44" s="16"/>
      <c r="I44" s="20">
        <v>295</v>
      </c>
      <c r="J44" s="7">
        <v>1</v>
      </c>
      <c r="K44" s="21">
        <f>I44*J44</f>
      </c>
      <c r="L44" s="22">
        <v>0.18</v>
      </c>
      <c r="M44" s="23">
        <f>F44-K44</f>
      </c>
      <c r="N44" s="24">
        <f>C44*D44*M44</f>
      </c>
      <c r="O44" s="25">
        <f>IF(G44=0,0,N44/G44)</f>
      </c>
      <c r="P44" s="39" t="s">
        <v>33</v>
      </c>
      <c r="Q44" s="5" t="s">
        <v>47</v>
      </c>
    </row>
    <row r="45">
      <c r="A45" s="5" t="s">
        <v>132</v>
      </c>
      <c r="B45" s="39" t="s">
        <v>138</v>
      </c>
      <c r="C45" s="17">
        <v>1</v>
      </c>
      <c r="D45" s="17">
        <v>2</v>
      </c>
      <c r="E45" s="5" t="s">
        <v>53</v>
      </c>
      <c r="F45" s="26">
        <f>K45*(1+L45)</f>
      </c>
      <c r="G45" s="19">
        <f>C45*D45*F45</f>
      </c>
      <c r="H45" s="16"/>
      <c r="I45" s="20">
        <v>340</v>
      </c>
      <c r="J45" s="7">
        <v>1</v>
      </c>
      <c r="K45" s="21">
        <f>I45*J45</f>
      </c>
      <c r="L45" s="22">
        <v>0.19</v>
      </c>
      <c r="M45" s="23">
        <f>F45-K45</f>
      </c>
      <c r="N45" s="24">
        <f>C45*D45*M45</f>
      </c>
      <c r="O45" s="25">
        <f>IF(G45=0,0,N45/G45)</f>
      </c>
      <c r="P45" s="39" t="s">
        <v>33</v>
      </c>
      <c r="Q45" s="5" t="s">
        <v>47</v>
      </c>
    </row>
    <row r="46">
      <c r="A46" s="5" t="s">
        <v>132</v>
      </c>
      <c r="B46" s="39" t="s">
        <v>139</v>
      </c>
      <c r="C46" s="17">
        <v>8</v>
      </c>
      <c r="D46" s="17">
        <v>3</v>
      </c>
      <c r="E46" s="5" t="s">
        <v>55</v>
      </c>
      <c r="F46" s="26">
        <f>K46*(1+L46)</f>
      </c>
      <c r="G46" s="19">
        <f>C46*D46*F46</f>
      </c>
      <c r="H46" s="16"/>
      <c r="I46" s="20">
        <v>385</v>
      </c>
      <c r="J46" s="7">
        <v>1</v>
      </c>
      <c r="K46" s="21">
        <f>I46*J46</f>
      </c>
      <c r="L46" s="22">
        <v>0.2</v>
      </c>
      <c r="M46" s="23">
        <f>F46-K46</f>
      </c>
      <c r="N46" s="24">
        <f>C46*D46*M46</f>
      </c>
      <c r="O46" s="25">
        <f>IF(G46=0,0,N46/G46)</f>
      </c>
      <c r="P46" s="39" t="s">
        <v>33</v>
      </c>
      <c r="Q46" s="5" t="s">
        <v>47</v>
      </c>
    </row>
    <row r="47">
      <c r="A47" s="5" t="s">
        <v>132</v>
      </c>
      <c r="B47" s="39" t="s">
        <v>140</v>
      </c>
      <c r="C47" s="17">
        <v>5</v>
      </c>
      <c r="D47" s="17">
        <v>1</v>
      </c>
      <c r="E47" s="5" t="s">
        <v>46</v>
      </c>
      <c r="F47" s="26">
        <f>K47*(1+L47)</f>
      </c>
      <c r="G47" s="19">
        <f>C47*D47*F47</f>
      </c>
      <c r="H47" s="16"/>
      <c r="I47" s="20">
        <v>430</v>
      </c>
      <c r="J47" s="7">
        <v>1</v>
      </c>
      <c r="K47" s="21">
        <f>I47*J47</f>
      </c>
      <c r="L47" s="22">
        <v>0.21</v>
      </c>
      <c r="M47" s="23">
        <f>F47-K47</f>
      </c>
      <c r="N47" s="24">
        <f>C47*D47*M47</f>
      </c>
      <c r="O47" s="25">
        <f>IF(G47=0,0,N47/G47)</f>
      </c>
      <c r="P47" s="39" t="s">
        <v>33</v>
      </c>
      <c r="Q47" s="5" t="s">
        <v>47</v>
      </c>
    </row>
    <row r="48">
      <c r="A48" s="5" t="s">
        <v>132</v>
      </c>
      <c r="B48" s="39" t="s">
        <v>141</v>
      </c>
      <c r="C48" s="17">
        <v>2</v>
      </c>
      <c r="D48" s="17">
        <v>2</v>
      </c>
      <c r="E48" s="5" t="s">
        <v>53</v>
      </c>
      <c r="F48" s="26">
        <f>K48*(1+L48)</f>
      </c>
      <c r="G48" s="19">
        <f>C48*D48*F48</f>
      </c>
      <c r="H48" s="16"/>
      <c r="I48" s="20">
        <v>475</v>
      </c>
      <c r="J48" s="7">
        <v>1</v>
      </c>
      <c r="K48" s="21">
        <f>I48*J48</f>
      </c>
      <c r="L48" s="22">
        <v>0.22</v>
      </c>
      <c r="M48" s="23">
        <f>F48-K48</f>
      </c>
      <c r="N48" s="24">
        <f>C48*D48*M48</f>
      </c>
      <c r="O48" s="25">
        <f>IF(G48=0,0,N48/G48)</f>
      </c>
      <c r="P48" s="39" t="s">
        <v>33</v>
      </c>
      <c r="Q48" s="5" t="s">
        <v>47</v>
      </c>
    </row>
    <row r="49">
      <c r="A49" s="5" t="s">
        <v>132</v>
      </c>
      <c r="B49" s="39" t="s">
        <v>142</v>
      </c>
      <c r="C49" s="17">
        <v>9</v>
      </c>
      <c r="D49" s="17">
        <v>3</v>
      </c>
      <c r="E49" s="5" t="s">
        <v>55</v>
      </c>
      <c r="F49" s="26">
        <f>K49*(1+L49)</f>
      </c>
      <c r="G49" s="19">
        <f>C49*D49*F49</f>
      </c>
      <c r="H49" s="16"/>
      <c r="I49" s="20">
        <v>520</v>
      </c>
      <c r="J49" s="7">
        <v>1</v>
      </c>
      <c r="K49" s="21">
        <f>I49*J49</f>
      </c>
      <c r="L49" s="22">
        <v>0.23</v>
      </c>
      <c r="M49" s="23">
        <f>F49-K49</f>
      </c>
      <c r="N49" s="24">
        <f>C49*D49*M49</f>
      </c>
      <c r="O49" s="25">
        <f>IF(G49=0,0,N49/G49)</f>
      </c>
      <c r="P49" s="39" t="s">
        <v>33</v>
      </c>
      <c r="Q49" s="5" t="s">
        <v>47</v>
      </c>
    </row>
    <row r="50">
      <c r="A50" s="5" t="s">
        <v>132</v>
      </c>
      <c r="B50" s="39" t="s">
        <v>143</v>
      </c>
      <c r="C50" s="17">
        <v>6</v>
      </c>
      <c r="D50" s="17">
        <v>1</v>
      </c>
      <c r="E50" s="5" t="s">
        <v>46</v>
      </c>
      <c r="F50" s="26">
        <f>K50*(1+L50)</f>
      </c>
      <c r="G50" s="19">
        <f>C50*D50*F50</f>
      </c>
      <c r="H50" s="16"/>
      <c r="I50" s="20">
        <v>565</v>
      </c>
      <c r="J50" s="7">
        <v>1</v>
      </c>
      <c r="K50" s="21">
        <f>I50*J50</f>
      </c>
      <c r="L50" s="22">
        <v>0.24</v>
      </c>
      <c r="M50" s="23">
        <f>F50-K50</f>
      </c>
      <c r="N50" s="24">
        <f>C50*D50*M50</f>
      </c>
      <c r="O50" s="25">
        <f>IF(G50=0,0,N50/G50)</f>
      </c>
      <c r="P50" s="39" t="s">
        <v>33</v>
      </c>
      <c r="Q50" s="5" t="s">
        <v>47</v>
      </c>
    </row>
    <row r="51">
      <c r="A51" s="5" t="s">
        <v>132</v>
      </c>
      <c r="B51" s="39" t="s">
        <v>144</v>
      </c>
      <c r="C51" s="17">
        <v>3</v>
      </c>
      <c r="D51" s="17">
        <v>2</v>
      </c>
      <c r="E51" s="5" t="s">
        <v>53</v>
      </c>
      <c r="F51" s="26">
        <f>K51*(1+L51)</f>
      </c>
      <c r="G51" s="19">
        <f>C51*D51*F51</f>
      </c>
      <c r="H51" s="16"/>
      <c r="I51" s="20">
        <v>610</v>
      </c>
      <c r="J51" s="7">
        <v>1</v>
      </c>
      <c r="K51" s="21">
        <f>I51*J51</f>
      </c>
      <c r="L51" s="22">
        <v>0.25</v>
      </c>
      <c r="M51" s="23">
        <f>F51-K51</f>
      </c>
      <c r="N51" s="24">
        <f>C51*D51*M51</f>
      </c>
      <c r="O51" s="25">
        <f>IF(G51=0,0,N51/G51)</f>
      </c>
      <c r="P51" s="39" t="s">
        <v>33</v>
      </c>
      <c r="Q51" s="5" t="s">
        <v>47</v>
      </c>
    </row>
    <row r="52">
      <c r="A52" s="5" t="s">
        <v>132</v>
      </c>
      <c r="B52" s="39" t="s">
        <v>145</v>
      </c>
      <c r="C52" s="17">
        <v>10</v>
      </c>
      <c r="D52" s="17">
        <v>3</v>
      </c>
      <c r="E52" s="5" t="s">
        <v>55</v>
      </c>
      <c r="F52" s="26">
        <f>K52*(1+L52)</f>
      </c>
      <c r="G52" s="19">
        <f>C52*D52*F52</f>
      </c>
      <c r="H52" s="16"/>
      <c r="I52" s="20">
        <v>655</v>
      </c>
      <c r="J52" s="7">
        <v>1</v>
      </c>
      <c r="K52" s="21">
        <f>I52*J52</f>
      </c>
      <c r="L52" s="22">
        <v>0.26</v>
      </c>
      <c r="M52" s="23">
        <f>F52-K52</f>
      </c>
      <c r="N52" s="24">
        <f>C52*D52*M52</f>
      </c>
      <c r="O52" s="25">
        <f>IF(G52=0,0,N52/G52)</f>
      </c>
      <c r="P52" s="39" t="s">
        <v>33</v>
      </c>
      <c r="Q52" s="5" t="s">
        <v>47</v>
      </c>
    </row>
    <row r="53">
      <c r="A53" s="27" t="s">
        <v>146</v>
      </c>
      <c r="B53" s="40"/>
      <c r="C53" s="28"/>
      <c r="D53" s="28"/>
      <c r="E53" s="28"/>
      <c r="F53" s="28"/>
      <c r="G53" s="29">
        <f>SUM(G40:G52)</f>
      </c>
      <c r="H53" s="28"/>
      <c r="I53" s="28"/>
      <c r="J53" s="28"/>
      <c r="K53" s="28"/>
      <c r="L53" s="28"/>
      <c r="M53" s="28"/>
      <c r="N53" s="30">
        <f>SUM(N40:N52)</f>
      </c>
      <c r="O53" s="31">
        <f>IF(G53=0,0,N53/G53)</f>
      </c>
      <c r="P53" s="40"/>
      <c r="Q53" s="28"/>
    </row>
    <row r="55">
      <c r="A55" s="32" t="s">
        <v>98</v>
      </c>
      <c r="B55" s="41"/>
      <c r="C55" s="33"/>
      <c r="D55" s="33"/>
      <c r="E55" s="33"/>
      <c r="F55" s="33"/>
      <c r="G55" s="34">
        <f>G21+G37+G53</f>
      </c>
      <c r="H55" s="33"/>
      <c r="I55" s="33"/>
      <c r="J55" s="33"/>
      <c r="K55" s="33"/>
      <c r="L55" s="33"/>
      <c r="M55" s="33"/>
      <c r="N55" s="35">
        <f>N21+N37+N53</f>
      </c>
      <c r="O55" s="36">
        <f>IF(G55=0,0,N55/G55)</f>
      </c>
      <c r="P55" s="41"/>
      <c r="Q55" s="33"/>
    </row>
  </sheetData>
  <mergeCells>
    <mergeCell ref="A1:Q1"/>
    <mergeCell ref="A7:Q7"/>
    <mergeCell ref="A21:E21"/>
    <mergeCell ref="A23:Q23"/>
    <mergeCell ref="A37:E37"/>
    <mergeCell ref="A39:Q39"/>
    <mergeCell ref="A53:E53"/>
    <mergeCell ref="A55:E55"/>
  </mergeCells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Q3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20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147</v>
      </c>
    </row>
    <row r="8">
      <c r="A8" s="5" t="s">
        <v>148</v>
      </c>
      <c r="B8" s="39" t="s">
        <v>149</v>
      </c>
      <c r="C8" s="17">
        <v>3</v>
      </c>
      <c r="D8" s="17">
        <v>1</v>
      </c>
      <c r="E8" s="5" t="s">
        <v>46</v>
      </c>
      <c r="F8" s="26">
        <f>K8*(1+L8)</f>
      </c>
      <c r="G8" s="19">
        <f>C8*D8*F8</f>
      </c>
      <c r="H8" s="16"/>
      <c r="I8" s="20">
        <v>120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5" t="s">
        <v>148</v>
      </c>
      <c r="B9" s="39" t="s">
        <v>150</v>
      </c>
      <c r="C9" s="17">
        <v>2</v>
      </c>
      <c r="D9" s="17">
        <v>1</v>
      </c>
      <c r="E9" s="5" t="s">
        <v>46</v>
      </c>
      <c r="F9" s="26">
        <f>K9*(1+L9)</f>
      </c>
      <c r="G9" s="19">
        <f>C9*D9*F9</f>
      </c>
      <c r="H9" s="16"/>
      <c r="I9" s="20">
        <v>210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9" t="s">
        <v>33</v>
      </c>
      <c r="Q9" s="5" t="s">
        <v>47</v>
      </c>
    </row>
    <row r="10">
      <c r="A10" s="5" t="s">
        <v>148</v>
      </c>
      <c r="B10" s="39" t="s">
        <v>151</v>
      </c>
      <c r="C10" s="17">
        <v>1</v>
      </c>
      <c r="D10" s="17">
        <v>1</v>
      </c>
      <c r="E10" s="5" t="s">
        <v>46</v>
      </c>
      <c r="F10" s="26">
        <f>K10*(1+L10)</f>
      </c>
      <c r="G10" s="19">
        <f>C10*D10*F10</f>
      </c>
      <c r="H10" s="16"/>
      <c r="I10" s="20">
        <v>300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9" t="s">
        <v>33</v>
      </c>
      <c r="Q10" s="5" t="s">
        <v>47</v>
      </c>
    </row>
    <row r="11">
      <c r="A11" s="5" t="s">
        <v>148</v>
      </c>
      <c r="B11" s="39" t="s">
        <v>152</v>
      </c>
      <c r="C11" s="17">
        <v>8</v>
      </c>
      <c r="D11" s="17">
        <v>3</v>
      </c>
      <c r="E11" s="5" t="s">
        <v>46</v>
      </c>
      <c r="F11" s="26">
        <f>K11*(1+L11)</f>
      </c>
      <c r="G11" s="19">
        <f>C11*D11*F11</f>
      </c>
      <c r="H11" s="16"/>
      <c r="I11" s="20">
        <v>255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9" t="s">
        <v>33</v>
      </c>
      <c r="Q11" s="5" t="s">
        <v>47</v>
      </c>
    </row>
    <row r="12">
      <c r="A12" s="5" t="s">
        <v>148</v>
      </c>
      <c r="B12" s="39" t="s">
        <v>153</v>
      </c>
      <c r="C12" s="17">
        <v>5</v>
      </c>
      <c r="D12" s="17">
        <v>1</v>
      </c>
      <c r="E12" s="5" t="s">
        <v>53</v>
      </c>
      <c r="F12" s="26">
        <f>K12*(1+L12)</f>
      </c>
      <c r="G12" s="19">
        <f>C12*D12*F12</f>
      </c>
      <c r="H12" s="16"/>
      <c r="I12" s="20">
        <v>300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148</v>
      </c>
      <c r="B13" s="39" t="s">
        <v>154</v>
      </c>
      <c r="C13" s="17">
        <v>2</v>
      </c>
      <c r="D13" s="17">
        <v>2</v>
      </c>
      <c r="E13" s="5" t="s">
        <v>55</v>
      </c>
      <c r="F13" s="26">
        <f>K13*(1+L13)</f>
      </c>
      <c r="G13" s="19">
        <f>C13*D13*F13</f>
      </c>
      <c r="H13" s="16"/>
      <c r="I13" s="20">
        <v>345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9" t="s">
        <v>33</v>
      </c>
      <c r="Q13" s="5" t="s">
        <v>47</v>
      </c>
    </row>
    <row r="14">
      <c r="A14" s="5" t="s">
        <v>148</v>
      </c>
      <c r="B14" s="39" t="s">
        <v>155</v>
      </c>
      <c r="C14" s="17">
        <v>9</v>
      </c>
      <c r="D14" s="17">
        <v>3</v>
      </c>
      <c r="E14" s="5" t="s">
        <v>46</v>
      </c>
      <c r="F14" s="26">
        <f>K14*(1+L14)</f>
      </c>
      <c r="G14" s="19">
        <f>C14*D14*F14</f>
      </c>
      <c r="H14" s="16"/>
      <c r="I14" s="20">
        <v>390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9" t="s">
        <v>33</v>
      </c>
      <c r="Q14" s="5" t="s">
        <v>47</v>
      </c>
    </row>
    <row r="15">
      <c r="A15" s="5" t="s">
        <v>148</v>
      </c>
      <c r="B15" s="39" t="s">
        <v>156</v>
      </c>
      <c r="C15" s="17">
        <v>6</v>
      </c>
      <c r="D15" s="17">
        <v>1</v>
      </c>
      <c r="E15" s="5" t="s">
        <v>53</v>
      </c>
      <c r="F15" s="26">
        <f>K15*(1+L15)</f>
      </c>
      <c r="G15" s="19">
        <f>C15*D15*F15</f>
      </c>
      <c r="H15" s="16"/>
      <c r="I15" s="20">
        <v>435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9" t="s">
        <v>33</v>
      </c>
      <c r="Q15" s="5" t="s">
        <v>47</v>
      </c>
    </row>
    <row r="16">
      <c r="A16" s="5" t="s">
        <v>148</v>
      </c>
      <c r="B16" s="39" t="s">
        <v>157</v>
      </c>
      <c r="C16" s="17">
        <v>3</v>
      </c>
      <c r="D16" s="17">
        <v>2</v>
      </c>
      <c r="E16" s="5" t="s">
        <v>55</v>
      </c>
      <c r="F16" s="26">
        <f>K16*(1+L16)</f>
      </c>
      <c r="G16" s="19">
        <f>C16*D16*F16</f>
      </c>
      <c r="H16" s="16"/>
      <c r="I16" s="20">
        <v>480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9" t="s">
        <v>33</v>
      </c>
      <c r="Q16" s="5" t="s">
        <v>47</v>
      </c>
    </row>
    <row r="17">
      <c r="A17" s="5" t="s">
        <v>148</v>
      </c>
      <c r="B17" s="39" t="s">
        <v>158</v>
      </c>
      <c r="C17" s="17">
        <v>10</v>
      </c>
      <c r="D17" s="17">
        <v>3</v>
      </c>
      <c r="E17" s="5" t="s">
        <v>46</v>
      </c>
      <c r="F17" s="26">
        <f>K17*(1+L17)</f>
      </c>
      <c r="G17" s="19">
        <f>C17*D17*F17</f>
      </c>
      <c r="H17" s="16"/>
      <c r="I17" s="20">
        <v>525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148</v>
      </c>
      <c r="B18" s="39" t="s">
        <v>159</v>
      </c>
      <c r="C18" s="17">
        <v>7</v>
      </c>
      <c r="D18" s="17">
        <v>1</v>
      </c>
      <c r="E18" s="5" t="s">
        <v>53</v>
      </c>
      <c r="F18" s="26">
        <f>K18*(1+L18)</f>
      </c>
      <c r="G18" s="19">
        <f>C18*D18*F18</f>
      </c>
      <c r="H18" s="16"/>
      <c r="I18" s="20">
        <v>570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148</v>
      </c>
      <c r="B19" s="39" t="s">
        <v>160</v>
      </c>
      <c r="C19" s="17">
        <v>4</v>
      </c>
      <c r="D19" s="17">
        <v>2</v>
      </c>
      <c r="E19" s="5" t="s">
        <v>55</v>
      </c>
      <c r="F19" s="26">
        <f>K19*(1+L19)</f>
      </c>
      <c r="G19" s="19">
        <f>C19*D19*F19</f>
      </c>
      <c r="H19" s="16"/>
      <c r="I19" s="20">
        <v>615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9" t="s">
        <v>33</v>
      </c>
      <c r="Q19" s="5" t="s">
        <v>47</v>
      </c>
    </row>
    <row r="20">
      <c r="A20" s="5" t="s">
        <v>148</v>
      </c>
      <c r="B20" s="39" t="s">
        <v>161</v>
      </c>
      <c r="C20" s="17">
        <v>1</v>
      </c>
      <c r="D20" s="17">
        <v>3</v>
      </c>
      <c r="E20" s="5" t="s">
        <v>46</v>
      </c>
      <c r="F20" s="26">
        <f>K20*(1+L20)</f>
      </c>
      <c r="G20" s="19">
        <f>C20*D20*F20</f>
      </c>
      <c r="H20" s="16"/>
      <c r="I20" s="20">
        <v>660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9" t="s">
        <v>33</v>
      </c>
      <c r="Q20" s="5" t="s">
        <v>47</v>
      </c>
    </row>
    <row r="21">
      <c r="A21" s="27" t="s">
        <v>162</v>
      </c>
      <c r="B21" s="40"/>
      <c r="C21" s="28"/>
      <c r="D21" s="28"/>
      <c r="E21" s="28"/>
      <c r="F21" s="28"/>
      <c r="G21" s="29">
        <f>SUM(G8:G20)</f>
      </c>
      <c r="H21" s="28"/>
      <c r="I21" s="28"/>
      <c r="J21" s="28"/>
      <c r="K21" s="28"/>
      <c r="L21" s="28"/>
      <c r="M21" s="28"/>
      <c r="N21" s="30">
        <f>SUM(N8:N20)</f>
      </c>
      <c r="O21" s="31">
        <f>IF(G21=0,0,N21/G21)</f>
      </c>
      <c r="P21" s="40"/>
      <c r="Q21" s="28"/>
    </row>
    <row r="23">
      <c r="A23" s="15" t="s">
        <v>163</v>
      </c>
    </row>
    <row r="24">
      <c r="A24" s="5" t="s">
        <v>164</v>
      </c>
      <c r="B24" s="39" t="s">
        <v>165</v>
      </c>
      <c r="C24" s="17">
        <v>4</v>
      </c>
      <c r="D24" s="17">
        <v>1</v>
      </c>
      <c r="E24" s="5" t="s">
        <v>53</v>
      </c>
      <c r="F24" s="26">
        <f>K24*(1+L24)</f>
      </c>
      <c r="G24" s="19">
        <f>C24*D24*F24</f>
      </c>
      <c r="H24" s="16"/>
      <c r="I24" s="20">
        <v>130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9" t="s">
        <v>33</v>
      </c>
      <c r="Q24" s="5" t="s">
        <v>47</v>
      </c>
    </row>
    <row r="25">
      <c r="A25" s="5" t="s">
        <v>164</v>
      </c>
      <c r="B25" s="39" t="s">
        <v>166</v>
      </c>
      <c r="C25" s="17">
        <v>3</v>
      </c>
      <c r="D25" s="17">
        <v>1</v>
      </c>
      <c r="E25" s="5" t="s">
        <v>53</v>
      </c>
      <c r="F25" s="26">
        <f>K25*(1+L25)</f>
      </c>
      <c r="G25" s="19">
        <f>C25*D25*F25</f>
      </c>
      <c r="H25" s="16"/>
      <c r="I25" s="20">
        <v>220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9" t="s">
        <v>33</v>
      </c>
      <c r="Q25" s="5" t="s">
        <v>47</v>
      </c>
    </row>
    <row r="26">
      <c r="A26" s="5" t="s">
        <v>164</v>
      </c>
      <c r="B26" s="39" t="s">
        <v>167</v>
      </c>
      <c r="C26" s="17">
        <v>2</v>
      </c>
      <c r="D26" s="17">
        <v>1</v>
      </c>
      <c r="E26" s="5" t="s">
        <v>53</v>
      </c>
      <c r="F26" s="26">
        <f>K26*(1+L26)</f>
      </c>
      <c r="G26" s="19">
        <f>C26*D26*F26</f>
      </c>
      <c r="H26" s="16"/>
      <c r="I26" s="20">
        <v>310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27" t="s">
        <v>168</v>
      </c>
      <c r="B27" s="40"/>
      <c r="C27" s="28"/>
      <c r="D27" s="28"/>
      <c r="E27" s="28"/>
      <c r="F27" s="28"/>
      <c r="G27" s="29">
        <f>SUM(G24:G26)</f>
      </c>
      <c r="H27" s="28"/>
      <c r="I27" s="28"/>
      <c r="J27" s="28"/>
      <c r="K27" s="28"/>
      <c r="L27" s="28"/>
      <c r="M27" s="28"/>
      <c r="N27" s="30">
        <f>SUM(N24:N26)</f>
      </c>
      <c r="O27" s="31">
        <f>IF(G27=0,0,N27/G27)</f>
      </c>
      <c r="P27" s="40"/>
      <c r="Q27" s="28"/>
    </row>
    <row r="29">
      <c r="A29" s="15" t="s">
        <v>169</v>
      </c>
    </row>
    <row r="30">
      <c r="A30" s="5" t="s">
        <v>170</v>
      </c>
      <c r="B30" s="39" t="s">
        <v>171</v>
      </c>
      <c r="C30" s="17">
        <v>5</v>
      </c>
      <c r="D30" s="17">
        <v>1</v>
      </c>
      <c r="E30" s="5" t="s">
        <v>55</v>
      </c>
      <c r="F30" s="26">
        <f>K30*(1+L30)</f>
      </c>
      <c r="G30" s="19">
        <f>C30*D30*F30</f>
      </c>
      <c r="H30" s="16"/>
      <c r="I30" s="20">
        <v>140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9" t="s">
        <v>33</v>
      </c>
      <c r="Q30" s="5" t="s">
        <v>47</v>
      </c>
    </row>
    <row r="31">
      <c r="A31" s="5" t="s">
        <v>170</v>
      </c>
      <c r="B31" s="39" t="s">
        <v>172</v>
      </c>
      <c r="C31" s="17">
        <v>4</v>
      </c>
      <c r="D31" s="17">
        <v>1</v>
      </c>
      <c r="E31" s="5" t="s">
        <v>55</v>
      </c>
      <c r="F31" s="26">
        <f>K31*(1+L31)</f>
      </c>
      <c r="G31" s="19">
        <f>C31*D31*F31</f>
      </c>
      <c r="H31" s="16"/>
      <c r="I31" s="20">
        <v>230</v>
      </c>
      <c r="J31" s="7">
        <v>1</v>
      </c>
      <c r="K31" s="21">
        <f>I31*J31</f>
      </c>
      <c r="L31" s="22">
        <v>0.2</v>
      </c>
      <c r="M31" s="23">
        <f>F31-K31</f>
      </c>
      <c r="N31" s="24">
        <f>C31*D31*M31</f>
      </c>
      <c r="O31" s="25">
        <f>IF(G31=0,0,N31/G31)</f>
      </c>
      <c r="P31" s="39" t="s">
        <v>33</v>
      </c>
      <c r="Q31" s="5" t="s">
        <v>47</v>
      </c>
    </row>
    <row r="32">
      <c r="A32" s="5" t="s">
        <v>170</v>
      </c>
      <c r="B32" s="39" t="s">
        <v>173</v>
      </c>
      <c r="C32" s="17">
        <v>3</v>
      </c>
      <c r="D32" s="17">
        <v>1</v>
      </c>
      <c r="E32" s="5" t="s">
        <v>55</v>
      </c>
      <c r="F32" s="26">
        <f>K32*(1+L32)</f>
      </c>
      <c r="G32" s="19">
        <f>C32*D32*F32</f>
      </c>
      <c r="H32" s="16"/>
      <c r="I32" s="20">
        <v>320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9" t="s">
        <v>33</v>
      </c>
      <c r="Q32" s="5" t="s">
        <v>47</v>
      </c>
    </row>
    <row r="33">
      <c r="A33" s="27" t="s">
        <v>174</v>
      </c>
      <c r="B33" s="40"/>
      <c r="C33" s="28"/>
      <c r="D33" s="28"/>
      <c r="E33" s="28"/>
      <c r="F33" s="28"/>
      <c r="G33" s="29">
        <f>SUM(G30:G32)</f>
      </c>
      <c r="H33" s="28"/>
      <c r="I33" s="28"/>
      <c r="J33" s="28"/>
      <c r="K33" s="28"/>
      <c r="L33" s="28"/>
      <c r="M33" s="28"/>
      <c r="N33" s="30">
        <f>SUM(N30:N32)</f>
      </c>
      <c r="O33" s="31">
        <f>IF(G33=0,0,N33/G33)</f>
      </c>
      <c r="P33" s="40"/>
      <c r="Q33" s="28"/>
    </row>
    <row r="35">
      <c r="A35" s="32" t="s">
        <v>98</v>
      </c>
      <c r="B35" s="41"/>
      <c r="C35" s="33"/>
      <c r="D35" s="33"/>
      <c r="E35" s="33"/>
      <c r="F35" s="33"/>
      <c r="G35" s="34">
        <f>G21+G27+G33</f>
      </c>
      <c r="H35" s="33"/>
      <c r="I35" s="33"/>
      <c r="J35" s="33"/>
      <c r="K35" s="33"/>
      <c r="L35" s="33"/>
      <c r="M35" s="33"/>
      <c r="N35" s="35">
        <f>N21+N27+N33</f>
      </c>
      <c r="O35" s="36">
        <f>IF(G35=0,0,N35/G35)</f>
      </c>
      <c r="P35" s="41"/>
      <c r="Q35" s="33"/>
    </row>
  </sheetData>
  <mergeCells>
    <mergeCell ref="A1:Q1"/>
    <mergeCell ref="A7:Q7"/>
    <mergeCell ref="A21:E21"/>
    <mergeCell ref="A23:Q23"/>
    <mergeCell ref="A27:E27"/>
    <mergeCell ref="A29:Q29"/>
    <mergeCell ref="A33:E33"/>
    <mergeCell ref="A35:E35"/>
  </mergeCells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Azienda_01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for Progetto_Azienda_01_P02</dc:title>
  <dc:creator>System</dc:creator>
  <dc:subject>Budget v12.5</dc:subject>
  <dcterms:created xsi:type="dcterms:W3CDTF">2026-06-20T10:32:38Z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